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BS" sheetId="1" r:id="rId1"/>
    <sheet name="Reinforcement" sheetId="2" state="hidden" r:id="rId2"/>
  </sheets>
  <definedNames>
    <definedName name="_xlnm.Print_Area" localSheetId="0">'BBS'!$B$2:$R$45</definedName>
  </definedNames>
  <calcPr fullCalcOnLoad="1"/>
</workbook>
</file>

<file path=xl/sharedStrings.xml><?xml version="1.0" encoding="utf-8"?>
<sst xmlns="http://schemas.openxmlformats.org/spreadsheetml/2006/main" count="191" uniqueCount="75">
  <si>
    <t>Bar mark</t>
  </si>
  <si>
    <t>Shape of Bar</t>
  </si>
  <si>
    <t>Bar Dia</t>
  </si>
  <si>
    <t xml:space="preserve">  L2  = </t>
  </si>
  <si>
    <t>a</t>
  </si>
  <si>
    <t>c</t>
  </si>
  <si>
    <t>d</t>
  </si>
  <si>
    <t>e</t>
  </si>
  <si>
    <t>f</t>
  </si>
  <si>
    <t>g</t>
  </si>
  <si>
    <t>h</t>
  </si>
  <si>
    <t>i</t>
  </si>
  <si>
    <t>j</t>
  </si>
  <si>
    <t>b</t>
  </si>
  <si>
    <t>mm c/c</t>
  </si>
  <si>
    <t xml:space="preserve">Hunch </t>
  </si>
  <si>
    <t xml:space="preserve">Top slab </t>
  </si>
  <si>
    <t>Top steel</t>
  </si>
  <si>
    <t>Bottom steel</t>
  </si>
  <si>
    <t xml:space="preserve">Distribution </t>
  </si>
  <si>
    <t xml:space="preserve">Bottom slab </t>
  </si>
  <si>
    <t xml:space="preserve">Out side wall </t>
  </si>
  <si>
    <t xml:space="preserve">mm </t>
  </si>
  <si>
    <t>B  =</t>
  </si>
  <si>
    <t>H  =</t>
  </si>
  <si>
    <t>L  =</t>
  </si>
  <si>
    <t>Thickness T =</t>
  </si>
  <si>
    <t>mm</t>
  </si>
  <si>
    <t>Length of bars (m)</t>
  </si>
  <si>
    <t>Wt/ mtr  of bars (Kg)</t>
  </si>
  <si>
    <t>B</t>
  </si>
  <si>
    <r>
      <t>mm</t>
    </r>
    <r>
      <rPr>
        <sz val="8"/>
        <rFont val="Symbol"/>
        <family val="1"/>
      </rPr>
      <t xml:space="preserve"> f  </t>
    </r>
    <r>
      <rPr>
        <sz val="8"/>
        <rFont val="Arial"/>
        <family val="2"/>
      </rPr>
      <t>@</t>
    </r>
  </si>
  <si>
    <t>No. of bars</t>
  </si>
  <si>
    <t>Corner</t>
  </si>
  <si>
    <t>Hunch 150 x 150</t>
  </si>
  <si>
    <t xml:space="preserve">T1 =      </t>
  </si>
  <si>
    <t xml:space="preserve">  T2  =</t>
  </si>
  <si>
    <t xml:space="preserve">L1 =    </t>
  </si>
  <si>
    <t>REIFORCEMENT DETAIL</t>
  </si>
  <si>
    <t xml:space="preserve">Dia </t>
  </si>
  <si>
    <t>Distance</t>
  </si>
  <si>
    <t>Hench</t>
  </si>
  <si>
    <t>size  (m)</t>
  </si>
  <si>
    <t>Top Slab</t>
  </si>
  <si>
    <t>Out Side wall</t>
  </si>
  <si>
    <t xml:space="preserve">Top Corner </t>
  </si>
  <si>
    <t>Bottom Corner</t>
  </si>
  <si>
    <t>2x2</t>
  </si>
  <si>
    <t>3x3</t>
  </si>
  <si>
    <t>4x4</t>
  </si>
  <si>
    <t>5x5</t>
  </si>
  <si>
    <t>Thick ness</t>
  </si>
  <si>
    <t>slab</t>
  </si>
  <si>
    <t>wall</t>
  </si>
  <si>
    <t xml:space="preserve">Slab </t>
  </si>
  <si>
    <t xml:space="preserve">Total Length </t>
  </si>
  <si>
    <t>Cover  =</t>
  </si>
  <si>
    <t xml:space="preserve">Clear Height </t>
  </si>
  <si>
    <t>Total Height</t>
  </si>
  <si>
    <t xml:space="preserve">Clear Length </t>
  </si>
  <si>
    <t>Out side steel</t>
  </si>
  <si>
    <t>In side steel</t>
  </si>
  <si>
    <t>Total steel Required</t>
  </si>
  <si>
    <t>Kg</t>
  </si>
  <si>
    <t>Total weight (Kg)</t>
  </si>
  <si>
    <t>Top Corner</t>
  </si>
  <si>
    <t>Bottom slab</t>
  </si>
  <si>
    <t>L</t>
  </si>
  <si>
    <t>Part</t>
  </si>
  <si>
    <t>Space mm</t>
  </si>
  <si>
    <t>Row</t>
  </si>
  <si>
    <t xml:space="preserve">  H</t>
  </si>
  <si>
    <t>Bar Bending Schedule OF Box Culvert</t>
  </si>
  <si>
    <t>Concrete Length (mm)</t>
  </si>
  <si>
    <t>Tons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</si>
</sst>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Symbol"/>
      <family val="1"/>
    </font>
    <font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" fontId="0" fillId="0" borderId="18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1" fontId="3" fillId="0" borderId="4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top"/>
    </xf>
    <xf numFmtId="0" fontId="58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2" fontId="0" fillId="0" borderId="57" xfId="0" applyNumberFormat="1" applyFill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1" fontId="0" fillId="0" borderId="29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/>
    </xf>
    <xf numFmtId="1" fontId="0" fillId="0" borderId="48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59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top"/>
    </xf>
    <xf numFmtId="0" fontId="0" fillId="0" borderId="60" xfId="0" applyFill="1" applyBorder="1" applyAlignment="1">
      <alignment vertical="top"/>
    </xf>
    <xf numFmtId="0" fontId="0" fillId="0" borderId="63" xfId="0" applyFill="1" applyBorder="1" applyAlignment="1">
      <alignment/>
    </xf>
    <xf numFmtId="0" fontId="6" fillId="0" borderId="5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2" fontId="61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0</xdr:row>
      <xdr:rowOff>0</xdr:rowOff>
    </xdr:from>
    <xdr:to>
      <xdr:col>20</xdr:col>
      <xdr:colOff>523875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6905625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4</xdr:row>
      <xdr:rowOff>152400</xdr:rowOff>
    </xdr:from>
    <xdr:to>
      <xdr:col>16</xdr:col>
      <xdr:colOff>381000</xdr:colOff>
      <xdr:row>14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6858000" y="914400"/>
          <a:ext cx="476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85725</xdr:rowOff>
    </xdr:from>
    <xdr:to>
      <xdr:col>17</xdr:col>
      <xdr:colOff>0</xdr:colOff>
      <xdr:row>19</xdr:row>
      <xdr:rowOff>161925</xdr:rowOff>
    </xdr:to>
    <xdr:sp>
      <xdr:nvSpPr>
        <xdr:cNvPr id="3" name="AutoShape 19"/>
        <xdr:cNvSpPr>
          <a:spLocks/>
        </xdr:cNvSpPr>
      </xdr:nvSpPr>
      <xdr:spPr>
        <a:xfrm rot="5400000">
          <a:off x="3009900" y="2752725"/>
          <a:ext cx="3895725" cy="1028700"/>
        </a:xfrm>
        <a:prstGeom prst="rtTriangle">
          <a:avLst/>
        </a:prstGeom>
        <a:solidFill>
          <a:srgbClr val="EAEAEA"/>
        </a:solidFill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161925</xdr:rowOff>
    </xdr:from>
    <xdr:to>
      <xdr:col>16</xdr:col>
      <xdr:colOff>314325</xdr:colOff>
      <xdr:row>9</xdr:row>
      <xdr:rowOff>66675</xdr:rowOff>
    </xdr:to>
    <xdr:sp>
      <xdr:nvSpPr>
        <xdr:cNvPr id="4" name="AutoShape 26"/>
        <xdr:cNvSpPr>
          <a:spLocks/>
        </xdr:cNvSpPr>
      </xdr:nvSpPr>
      <xdr:spPr>
        <a:xfrm rot="16200000">
          <a:off x="2886075" y="923925"/>
          <a:ext cx="3952875" cy="857250"/>
        </a:xfrm>
        <a:prstGeom prst="rtTriangle">
          <a:avLst/>
        </a:prstGeom>
        <a:solidFill>
          <a:srgbClr val="EAEAEA"/>
        </a:solidFill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161925</xdr:rowOff>
    </xdr:from>
    <xdr:to>
      <xdr:col>16</xdr:col>
      <xdr:colOff>342900</xdr:colOff>
      <xdr:row>8</xdr:row>
      <xdr:rowOff>190500</xdr:rowOff>
    </xdr:to>
    <xdr:sp>
      <xdr:nvSpPr>
        <xdr:cNvPr id="5" name="Line 28"/>
        <xdr:cNvSpPr>
          <a:spLocks/>
        </xdr:cNvSpPr>
      </xdr:nvSpPr>
      <xdr:spPr>
        <a:xfrm flipV="1">
          <a:off x="3019425" y="923925"/>
          <a:ext cx="38481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114300</xdr:rowOff>
    </xdr:from>
    <xdr:to>
      <xdr:col>17</xdr:col>
      <xdr:colOff>0</xdr:colOff>
      <xdr:row>19</xdr:row>
      <xdr:rowOff>171450</xdr:rowOff>
    </xdr:to>
    <xdr:sp>
      <xdr:nvSpPr>
        <xdr:cNvPr id="6" name="Line 29"/>
        <xdr:cNvSpPr>
          <a:spLocks/>
        </xdr:cNvSpPr>
      </xdr:nvSpPr>
      <xdr:spPr>
        <a:xfrm flipV="1">
          <a:off x="3009900" y="2781300"/>
          <a:ext cx="38957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180975</xdr:rowOff>
    </xdr:from>
    <xdr:to>
      <xdr:col>7</xdr:col>
      <xdr:colOff>123825</xdr:colOff>
      <xdr:row>20</xdr:row>
      <xdr:rowOff>0</xdr:rowOff>
    </xdr:to>
    <xdr:sp>
      <xdr:nvSpPr>
        <xdr:cNvPr id="7" name="Line 31"/>
        <xdr:cNvSpPr>
          <a:spLocks/>
        </xdr:cNvSpPr>
      </xdr:nvSpPr>
      <xdr:spPr>
        <a:xfrm flipV="1">
          <a:off x="1143000" y="38004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123825</xdr:colOff>
      <xdr:row>19</xdr:row>
      <xdr:rowOff>180975</xdr:rowOff>
    </xdr:to>
    <xdr:sp>
      <xdr:nvSpPr>
        <xdr:cNvPr id="8" name="Line 32"/>
        <xdr:cNvSpPr>
          <a:spLocks/>
        </xdr:cNvSpPr>
      </xdr:nvSpPr>
      <xdr:spPr>
        <a:xfrm>
          <a:off x="1104900" y="17335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19050</xdr:rowOff>
    </xdr:from>
    <xdr:to>
      <xdr:col>7</xdr:col>
      <xdr:colOff>123825</xdr:colOff>
      <xdr:row>19</xdr:row>
      <xdr:rowOff>180975</xdr:rowOff>
    </xdr:to>
    <xdr:sp>
      <xdr:nvSpPr>
        <xdr:cNvPr id="9" name="Line 33"/>
        <xdr:cNvSpPr>
          <a:spLocks/>
        </xdr:cNvSpPr>
      </xdr:nvSpPr>
      <xdr:spPr>
        <a:xfrm>
          <a:off x="3009900" y="17335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28575</xdr:rowOff>
    </xdr:from>
    <xdr:to>
      <xdr:col>3</xdr:col>
      <xdr:colOff>95250</xdr:colOff>
      <xdr:row>18</xdr:row>
      <xdr:rowOff>9525</xdr:rowOff>
    </xdr:to>
    <xdr:sp>
      <xdr:nvSpPr>
        <xdr:cNvPr id="10" name="Line 34"/>
        <xdr:cNvSpPr>
          <a:spLocks/>
        </xdr:cNvSpPr>
      </xdr:nvSpPr>
      <xdr:spPr>
        <a:xfrm>
          <a:off x="1457325" y="21240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19050</xdr:rowOff>
    </xdr:from>
    <xdr:to>
      <xdr:col>6</xdr:col>
      <xdr:colOff>47625</xdr:colOff>
      <xdr:row>18</xdr:row>
      <xdr:rowOff>0</xdr:rowOff>
    </xdr:to>
    <xdr:sp>
      <xdr:nvSpPr>
        <xdr:cNvPr id="11" name="Line 35"/>
        <xdr:cNvSpPr>
          <a:spLocks/>
        </xdr:cNvSpPr>
      </xdr:nvSpPr>
      <xdr:spPr>
        <a:xfrm>
          <a:off x="2552700" y="21145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19050</xdr:rowOff>
    </xdr:from>
    <xdr:to>
      <xdr:col>6</xdr:col>
      <xdr:colOff>47625</xdr:colOff>
      <xdr:row>11</xdr:row>
      <xdr:rowOff>19050</xdr:rowOff>
    </xdr:to>
    <xdr:sp>
      <xdr:nvSpPr>
        <xdr:cNvPr id="12" name="Line 36"/>
        <xdr:cNvSpPr>
          <a:spLocks/>
        </xdr:cNvSpPr>
      </xdr:nvSpPr>
      <xdr:spPr>
        <a:xfrm>
          <a:off x="1457325" y="21145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180975</xdr:rowOff>
    </xdr:from>
    <xdr:to>
      <xdr:col>6</xdr:col>
      <xdr:colOff>57150</xdr:colOff>
      <xdr:row>17</xdr:row>
      <xdr:rowOff>180975</xdr:rowOff>
    </xdr:to>
    <xdr:sp>
      <xdr:nvSpPr>
        <xdr:cNvPr id="13" name="Line 37"/>
        <xdr:cNvSpPr>
          <a:spLocks/>
        </xdr:cNvSpPr>
      </xdr:nvSpPr>
      <xdr:spPr>
        <a:xfrm>
          <a:off x="1457325" y="3419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35</xdr:row>
      <xdr:rowOff>38100</xdr:rowOff>
    </xdr:from>
    <xdr:to>
      <xdr:col>5</xdr:col>
      <xdr:colOff>209550</xdr:colOff>
      <xdr:row>35</xdr:row>
      <xdr:rowOff>180975</xdr:rowOff>
    </xdr:to>
    <xdr:grpSp>
      <xdr:nvGrpSpPr>
        <xdr:cNvPr id="14" name="Group 43"/>
        <xdr:cNvGrpSpPr>
          <a:grpSpLocks/>
        </xdr:cNvGrpSpPr>
      </xdr:nvGrpSpPr>
      <xdr:grpSpPr>
        <a:xfrm>
          <a:off x="2247900" y="7572375"/>
          <a:ext cx="85725" cy="142875"/>
          <a:chOff x="89" y="170"/>
          <a:chExt cx="16" cy="44"/>
        </a:xfrm>
        <a:solidFill>
          <a:srgbClr val="FFFFFF"/>
        </a:solidFill>
      </xdr:grpSpPr>
      <xdr:sp>
        <xdr:nvSpPr>
          <xdr:cNvPr id="15" name="Line 44"/>
          <xdr:cNvSpPr>
            <a:spLocks/>
          </xdr:cNvSpPr>
        </xdr:nvSpPr>
        <xdr:spPr>
          <a:xfrm>
            <a:off x="90" y="171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5"/>
          <xdr:cNvSpPr>
            <a:spLocks/>
          </xdr:cNvSpPr>
        </xdr:nvSpPr>
        <xdr:spPr>
          <a:xfrm>
            <a:off x="89" y="170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6"/>
          <xdr:cNvSpPr>
            <a:spLocks/>
          </xdr:cNvSpPr>
        </xdr:nvSpPr>
        <xdr:spPr>
          <a:xfrm>
            <a:off x="90" y="21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39</xdr:row>
      <xdr:rowOff>38100</xdr:rowOff>
    </xdr:from>
    <xdr:to>
      <xdr:col>5</xdr:col>
      <xdr:colOff>200025</xdr:colOff>
      <xdr:row>39</xdr:row>
      <xdr:rowOff>180975</xdr:rowOff>
    </xdr:to>
    <xdr:grpSp>
      <xdr:nvGrpSpPr>
        <xdr:cNvPr id="18" name="Group 47"/>
        <xdr:cNvGrpSpPr>
          <a:grpSpLocks/>
        </xdr:cNvGrpSpPr>
      </xdr:nvGrpSpPr>
      <xdr:grpSpPr>
        <a:xfrm>
          <a:off x="2257425" y="8562975"/>
          <a:ext cx="66675" cy="142875"/>
          <a:chOff x="104" y="267"/>
          <a:chExt cx="16" cy="27"/>
        </a:xfrm>
        <a:solidFill>
          <a:srgbClr val="FFFFFF"/>
        </a:solidFill>
      </xdr:grpSpPr>
      <xdr:sp>
        <xdr:nvSpPr>
          <xdr:cNvPr id="19" name="Line 48"/>
          <xdr:cNvSpPr>
            <a:spLocks/>
          </xdr:cNvSpPr>
        </xdr:nvSpPr>
        <xdr:spPr>
          <a:xfrm>
            <a:off x="104" y="267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9"/>
          <xdr:cNvSpPr>
            <a:spLocks/>
          </xdr:cNvSpPr>
        </xdr:nvSpPr>
        <xdr:spPr>
          <a:xfrm>
            <a:off x="104" y="29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40</xdr:row>
      <xdr:rowOff>0</xdr:rowOff>
    </xdr:from>
    <xdr:to>
      <xdr:col>5</xdr:col>
      <xdr:colOff>381000</xdr:colOff>
      <xdr:row>40</xdr:row>
      <xdr:rowOff>0</xdr:rowOff>
    </xdr:to>
    <xdr:sp>
      <xdr:nvSpPr>
        <xdr:cNvPr id="21" name="Line 50"/>
        <xdr:cNvSpPr>
          <a:spLocks/>
        </xdr:cNvSpPr>
      </xdr:nvSpPr>
      <xdr:spPr>
        <a:xfrm>
          <a:off x="2505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40</xdr:row>
      <xdr:rowOff>0</xdr:rowOff>
    </xdr:from>
    <xdr:to>
      <xdr:col>5</xdr:col>
      <xdr:colOff>381000</xdr:colOff>
      <xdr:row>40</xdr:row>
      <xdr:rowOff>0</xdr:rowOff>
    </xdr:to>
    <xdr:sp>
      <xdr:nvSpPr>
        <xdr:cNvPr id="22" name="Line 51"/>
        <xdr:cNvSpPr>
          <a:spLocks/>
        </xdr:cNvSpPr>
      </xdr:nvSpPr>
      <xdr:spPr>
        <a:xfrm>
          <a:off x="2505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41</xdr:row>
      <xdr:rowOff>47625</xdr:rowOff>
    </xdr:from>
    <xdr:to>
      <xdr:col>5</xdr:col>
      <xdr:colOff>257175</xdr:colOff>
      <xdr:row>41</xdr:row>
      <xdr:rowOff>200025</xdr:rowOff>
    </xdr:to>
    <xdr:grpSp>
      <xdr:nvGrpSpPr>
        <xdr:cNvPr id="23" name="Group 52"/>
        <xdr:cNvGrpSpPr>
          <a:grpSpLocks/>
        </xdr:cNvGrpSpPr>
      </xdr:nvGrpSpPr>
      <xdr:grpSpPr>
        <a:xfrm>
          <a:off x="2219325" y="9067800"/>
          <a:ext cx="161925" cy="152400"/>
          <a:chOff x="98" y="347"/>
          <a:chExt cx="27" cy="29"/>
        </a:xfrm>
        <a:solidFill>
          <a:srgbClr val="FFFFFF"/>
        </a:solidFill>
      </xdr:grpSpPr>
      <xdr:sp>
        <xdr:nvSpPr>
          <xdr:cNvPr id="24" name="Line 53"/>
          <xdr:cNvSpPr>
            <a:spLocks/>
          </xdr:cNvSpPr>
        </xdr:nvSpPr>
        <xdr:spPr>
          <a:xfrm>
            <a:off x="100" y="360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4"/>
          <xdr:cNvSpPr>
            <a:spLocks/>
          </xdr:cNvSpPr>
        </xdr:nvSpPr>
        <xdr:spPr>
          <a:xfrm>
            <a:off x="116" y="37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5"/>
          <xdr:cNvSpPr>
            <a:spLocks/>
          </xdr:cNvSpPr>
        </xdr:nvSpPr>
        <xdr:spPr>
          <a:xfrm flipV="1">
            <a:off x="98" y="34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25</xdr:row>
      <xdr:rowOff>95250</xdr:rowOff>
    </xdr:from>
    <xdr:to>
      <xdr:col>5</xdr:col>
      <xdr:colOff>276225</xdr:colOff>
      <xdr:row>25</xdr:row>
      <xdr:rowOff>200025</xdr:rowOff>
    </xdr:to>
    <xdr:grpSp>
      <xdr:nvGrpSpPr>
        <xdr:cNvPr id="27" name="Group 56"/>
        <xdr:cNvGrpSpPr>
          <a:grpSpLocks/>
        </xdr:cNvGrpSpPr>
      </xdr:nvGrpSpPr>
      <xdr:grpSpPr>
        <a:xfrm>
          <a:off x="2171700" y="5153025"/>
          <a:ext cx="228600" cy="104775"/>
          <a:chOff x="65" y="106"/>
          <a:chExt cx="86" cy="8"/>
        </a:xfrm>
        <a:solidFill>
          <a:srgbClr val="FFFFFF"/>
        </a:solidFill>
      </xdr:grpSpPr>
      <xdr:sp>
        <xdr:nvSpPr>
          <xdr:cNvPr id="28" name="Line 57"/>
          <xdr:cNvSpPr>
            <a:spLocks/>
          </xdr:cNvSpPr>
        </xdr:nvSpPr>
        <xdr:spPr>
          <a:xfrm>
            <a:off x="65" y="106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8"/>
          <xdr:cNvSpPr>
            <a:spLocks/>
          </xdr:cNvSpPr>
        </xdr:nvSpPr>
        <xdr:spPr>
          <a:xfrm>
            <a:off x="65" y="10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59"/>
          <xdr:cNvSpPr>
            <a:spLocks/>
          </xdr:cNvSpPr>
        </xdr:nvSpPr>
        <xdr:spPr>
          <a:xfrm>
            <a:off x="150" y="10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</xdr:colOff>
      <xdr:row>26</xdr:row>
      <xdr:rowOff>95250</xdr:rowOff>
    </xdr:from>
    <xdr:to>
      <xdr:col>5</xdr:col>
      <xdr:colOff>276225</xdr:colOff>
      <xdr:row>26</xdr:row>
      <xdr:rowOff>180975</xdr:rowOff>
    </xdr:to>
    <xdr:grpSp>
      <xdr:nvGrpSpPr>
        <xdr:cNvPr id="31" name="Group 60"/>
        <xdr:cNvGrpSpPr>
          <a:grpSpLocks/>
        </xdr:cNvGrpSpPr>
      </xdr:nvGrpSpPr>
      <xdr:grpSpPr>
        <a:xfrm>
          <a:off x="2181225" y="5400675"/>
          <a:ext cx="219075" cy="85725"/>
          <a:chOff x="64" y="139"/>
          <a:chExt cx="87" cy="8"/>
        </a:xfrm>
        <a:solidFill>
          <a:srgbClr val="FFFFFF"/>
        </a:solidFill>
      </xdr:grpSpPr>
      <xdr:sp>
        <xdr:nvSpPr>
          <xdr:cNvPr id="32" name="Line 61"/>
          <xdr:cNvSpPr>
            <a:spLocks/>
          </xdr:cNvSpPr>
        </xdr:nvSpPr>
        <xdr:spPr>
          <a:xfrm>
            <a:off x="64" y="14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2"/>
          <xdr:cNvSpPr>
            <a:spLocks/>
          </xdr:cNvSpPr>
        </xdr:nvSpPr>
        <xdr:spPr>
          <a:xfrm>
            <a:off x="65" y="139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3"/>
          <xdr:cNvSpPr>
            <a:spLocks/>
          </xdr:cNvSpPr>
        </xdr:nvSpPr>
        <xdr:spPr>
          <a:xfrm>
            <a:off x="150" y="139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276225</xdr:colOff>
      <xdr:row>30</xdr:row>
      <xdr:rowOff>142875</xdr:rowOff>
    </xdr:to>
    <xdr:grpSp>
      <xdr:nvGrpSpPr>
        <xdr:cNvPr id="35" name="Group 64"/>
        <xdr:cNvGrpSpPr>
          <a:grpSpLocks/>
        </xdr:cNvGrpSpPr>
      </xdr:nvGrpSpPr>
      <xdr:grpSpPr>
        <a:xfrm>
          <a:off x="2171700" y="6353175"/>
          <a:ext cx="228600" cy="85725"/>
          <a:chOff x="63" y="391"/>
          <a:chExt cx="87" cy="8"/>
        </a:xfrm>
        <a:solidFill>
          <a:srgbClr val="FFFFFF"/>
        </a:solidFill>
      </xdr:grpSpPr>
      <xdr:sp>
        <xdr:nvSpPr>
          <xdr:cNvPr id="36" name="Line 65"/>
          <xdr:cNvSpPr>
            <a:spLocks/>
          </xdr:cNvSpPr>
        </xdr:nvSpPr>
        <xdr:spPr>
          <a:xfrm>
            <a:off x="63" y="391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>
            <a:off x="64" y="39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7"/>
          <xdr:cNvSpPr>
            <a:spLocks/>
          </xdr:cNvSpPr>
        </xdr:nvSpPr>
        <xdr:spPr>
          <a:xfrm>
            <a:off x="150" y="39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</xdr:colOff>
      <xdr:row>31</xdr:row>
      <xdr:rowOff>66675</xdr:rowOff>
    </xdr:from>
    <xdr:to>
      <xdr:col>5</xdr:col>
      <xdr:colOff>276225</xdr:colOff>
      <xdr:row>31</xdr:row>
      <xdr:rowOff>142875</xdr:rowOff>
    </xdr:to>
    <xdr:grpSp>
      <xdr:nvGrpSpPr>
        <xdr:cNvPr id="39" name="Group 68"/>
        <xdr:cNvGrpSpPr>
          <a:grpSpLocks/>
        </xdr:cNvGrpSpPr>
      </xdr:nvGrpSpPr>
      <xdr:grpSpPr>
        <a:xfrm>
          <a:off x="2181225" y="6610350"/>
          <a:ext cx="219075" cy="76200"/>
          <a:chOff x="63" y="431"/>
          <a:chExt cx="87" cy="9"/>
        </a:xfrm>
        <a:solidFill>
          <a:srgbClr val="FFFFFF"/>
        </a:solidFill>
      </xdr:grpSpPr>
      <xdr:sp>
        <xdr:nvSpPr>
          <xdr:cNvPr id="40" name="Line 69"/>
          <xdr:cNvSpPr>
            <a:spLocks/>
          </xdr:cNvSpPr>
        </xdr:nvSpPr>
        <xdr:spPr>
          <a:xfrm>
            <a:off x="64" y="440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0"/>
          <xdr:cNvSpPr>
            <a:spLocks/>
          </xdr:cNvSpPr>
        </xdr:nvSpPr>
        <xdr:spPr>
          <a:xfrm>
            <a:off x="63" y="43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1"/>
          <xdr:cNvSpPr>
            <a:spLocks/>
          </xdr:cNvSpPr>
        </xdr:nvSpPr>
        <xdr:spPr>
          <a:xfrm>
            <a:off x="149" y="43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36</xdr:row>
      <xdr:rowOff>38100</xdr:rowOff>
    </xdr:from>
    <xdr:to>
      <xdr:col>5</xdr:col>
      <xdr:colOff>171450</xdr:colOff>
      <xdr:row>36</xdr:row>
      <xdr:rowOff>200025</xdr:rowOff>
    </xdr:to>
    <xdr:grpSp>
      <xdr:nvGrpSpPr>
        <xdr:cNvPr id="43" name="Group 76"/>
        <xdr:cNvGrpSpPr>
          <a:grpSpLocks/>
        </xdr:cNvGrpSpPr>
      </xdr:nvGrpSpPr>
      <xdr:grpSpPr>
        <a:xfrm>
          <a:off x="2238375" y="7820025"/>
          <a:ext cx="57150" cy="161925"/>
          <a:chOff x="102" y="226"/>
          <a:chExt cx="8" cy="26"/>
        </a:xfrm>
        <a:solidFill>
          <a:srgbClr val="FFFFFF"/>
        </a:solidFill>
      </xdr:grpSpPr>
      <xdr:sp>
        <xdr:nvSpPr>
          <xdr:cNvPr id="44" name="Line 77"/>
          <xdr:cNvSpPr>
            <a:spLocks/>
          </xdr:cNvSpPr>
        </xdr:nvSpPr>
        <xdr:spPr>
          <a:xfrm>
            <a:off x="102" y="226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8"/>
          <xdr:cNvSpPr>
            <a:spLocks/>
          </xdr:cNvSpPr>
        </xdr:nvSpPr>
        <xdr:spPr>
          <a:xfrm>
            <a:off x="103" y="227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9"/>
          <xdr:cNvSpPr>
            <a:spLocks/>
          </xdr:cNvSpPr>
        </xdr:nvSpPr>
        <xdr:spPr>
          <a:xfrm>
            <a:off x="103" y="251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40</xdr:row>
      <xdr:rowOff>57150</xdr:rowOff>
    </xdr:from>
    <xdr:to>
      <xdr:col>5</xdr:col>
      <xdr:colOff>209550</xdr:colOff>
      <xdr:row>40</xdr:row>
      <xdr:rowOff>180975</xdr:rowOff>
    </xdr:to>
    <xdr:grpSp>
      <xdr:nvGrpSpPr>
        <xdr:cNvPr id="47" name="Group 80"/>
        <xdr:cNvGrpSpPr>
          <a:grpSpLocks/>
        </xdr:cNvGrpSpPr>
      </xdr:nvGrpSpPr>
      <xdr:grpSpPr>
        <a:xfrm>
          <a:off x="2228850" y="8829675"/>
          <a:ext cx="104775" cy="123825"/>
          <a:chOff x="104" y="308"/>
          <a:chExt cx="16" cy="27"/>
        </a:xfrm>
        <a:solidFill>
          <a:srgbClr val="FFFFFF"/>
        </a:solidFill>
      </xdr:grpSpPr>
      <xdr:sp>
        <xdr:nvSpPr>
          <xdr:cNvPr id="48" name="Line 81"/>
          <xdr:cNvSpPr>
            <a:spLocks/>
          </xdr:cNvSpPr>
        </xdr:nvSpPr>
        <xdr:spPr>
          <a:xfrm>
            <a:off x="104" y="308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2"/>
          <xdr:cNvSpPr>
            <a:spLocks/>
          </xdr:cNvSpPr>
        </xdr:nvSpPr>
        <xdr:spPr>
          <a:xfrm>
            <a:off x="104" y="33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4</xdr:row>
      <xdr:rowOff>161925</xdr:rowOff>
    </xdr:from>
    <xdr:to>
      <xdr:col>16</xdr:col>
      <xdr:colOff>352425</xdr:colOff>
      <xdr:row>5</xdr:row>
      <xdr:rowOff>19050</xdr:rowOff>
    </xdr:to>
    <xdr:sp>
      <xdr:nvSpPr>
        <xdr:cNvPr id="50" name="Line 87"/>
        <xdr:cNvSpPr>
          <a:spLocks/>
        </xdr:cNvSpPr>
      </xdr:nvSpPr>
      <xdr:spPr>
        <a:xfrm flipV="1">
          <a:off x="4733925" y="923925"/>
          <a:ext cx="2143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47625</xdr:rowOff>
    </xdr:from>
    <xdr:to>
      <xdr:col>17</xdr:col>
      <xdr:colOff>28575</xdr:colOff>
      <xdr:row>17</xdr:row>
      <xdr:rowOff>85725</xdr:rowOff>
    </xdr:to>
    <xdr:sp>
      <xdr:nvSpPr>
        <xdr:cNvPr id="51" name="Line 91"/>
        <xdr:cNvSpPr>
          <a:spLocks/>
        </xdr:cNvSpPr>
      </xdr:nvSpPr>
      <xdr:spPr>
        <a:xfrm flipV="1">
          <a:off x="5448300" y="2905125"/>
          <a:ext cx="1485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17</xdr:row>
      <xdr:rowOff>133350</xdr:rowOff>
    </xdr:from>
    <xdr:to>
      <xdr:col>12</xdr:col>
      <xdr:colOff>190500</xdr:colOff>
      <xdr:row>20</xdr:row>
      <xdr:rowOff>114300</xdr:rowOff>
    </xdr:to>
    <xdr:sp>
      <xdr:nvSpPr>
        <xdr:cNvPr id="52" name="Line 92"/>
        <xdr:cNvSpPr>
          <a:spLocks/>
        </xdr:cNvSpPr>
      </xdr:nvSpPr>
      <xdr:spPr>
        <a:xfrm flipH="1">
          <a:off x="3048000" y="3371850"/>
          <a:ext cx="2038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15</xdr:row>
      <xdr:rowOff>9525</xdr:rowOff>
    </xdr:from>
    <xdr:to>
      <xdr:col>3</xdr:col>
      <xdr:colOff>133350</xdr:colOff>
      <xdr:row>17</xdr:row>
      <xdr:rowOff>171450</xdr:rowOff>
    </xdr:to>
    <xdr:sp>
      <xdr:nvSpPr>
        <xdr:cNvPr id="53" name="Line 93"/>
        <xdr:cNvSpPr>
          <a:spLocks/>
        </xdr:cNvSpPr>
      </xdr:nvSpPr>
      <xdr:spPr>
        <a:xfrm>
          <a:off x="1495425" y="2867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19050</xdr:rowOff>
    </xdr:from>
    <xdr:to>
      <xdr:col>3</xdr:col>
      <xdr:colOff>133350</xdr:colOff>
      <xdr:row>14</xdr:row>
      <xdr:rowOff>19050</xdr:rowOff>
    </xdr:to>
    <xdr:sp>
      <xdr:nvSpPr>
        <xdr:cNvPr id="54" name="Line 94"/>
        <xdr:cNvSpPr>
          <a:spLocks/>
        </xdr:cNvSpPr>
      </xdr:nvSpPr>
      <xdr:spPr>
        <a:xfrm flipV="1">
          <a:off x="1495425" y="2114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15</xdr:row>
      <xdr:rowOff>95250</xdr:rowOff>
    </xdr:from>
    <xdr:to>
      <xdr:col>6</xdr:col>
      <xdr:colOff>38100</xdr:colOff>
      <xdr:row>15</xdr:row>
      <xdr:rowOff>95250</xdr:rowOff>
    </xdr:to>
    <xdr:sp>
      <xdr:nvSpPr>
        <xdr:cNvPr id="55" name="Line 96"/>
        <xdr:cNvSpPr>
          <a:spLocks/>
        </xdr:cNvSpPr>
      </xdr:nvSpPr>
      <xdr:spPr>
        <a:xfrm>
          <a:off x="2105025" y="2952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104775</xdr:rowOff>
    </xdr:from>
    <xdr:to>
      <xdr:col>4</xdr:col>
      <xdr:colOff>114300</xdr:colOff>
      <xdr:row>15</xdr:row>
      <xdr:rowOff>104775</xdr:rowOff>
    </xdr:to>
    <xdr:sp>
      <xdr:nvSpPr>
        <xdr:cNvPr id="56" name="Line 97"/>
        <xdr:cNvSpPr>
          <a:spLocks/>
        </xdr:cNvSpPr>
      </xdr:nvSpPr>
      <xdr:spPr>
        <a:xfrm flipH="1">
          <a:off x="1457325" y="2962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161925</xdr:rowOff>
    </xdr:from>
    <xdr:to>
      <xdr:col>5</xdr:col>
      <xdr:colOff>333375</xdr:colOff>
      <xdr:row>27</xdr:row>
      <xdr:rowOff>161925</xdr:rowOff>
    </xdr:to>
    <xdr:sp>
      <xdr:nvSpPr>
        <xdr:cNvPr id="57" name="Line 102"/>
        <xdr:cNvSpPr>
          <a:spLocks/>
        </xdr:cNvSpPr>
      </xdr:nvSpPr>
      <xdr:spPr>
        <a:xfrm>
          <a:off x="2190750" y="5715000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152400</xdr:rowOff>
    </xdr:from>
    <xdr:to>
      <xdr:col>5</xdr:col>
      <xdr:colOff>333375</xdr:colOff>
      <xdr:row>32</xdr:row>
      <xdr:rowOff>152400</xdr:rowOff>
    </xdr:to>
    <xdr:sp>
      <xdr:nvSpPr>
        <xdr:cNvPr id="58" name="Line 105"/>
        <xdr:cNvSpPr>
          <a:spLocks/>
        </xdr:cNvSpPr>
      </xdr:nvSpPr>
      <xdr:spPr>
        <a:xfrm>
          <a:off x="2171700" y="69437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37</xdr:row>
      <xdr:rowOff>142875</xdr:rowOff>
    </xdr:from>
    <xdr:to>
      <xdr:col>5</xdr:col>
      <xdr:colOff>314325</xdr:colOff>
      <xdr:row>37</xdr:row>
      <xdr:rowOff>142875</xdr:rowOff>
    </xdr:to>
    <xdr:sp>
      <xdr:nvSpPr>
        <xdr:cNvPr id="59" name="Line 106"/>
        <xdr:cNvSpPr>
          <a:spLocks/>
        </xdr:cNvSpPr>
      </xdr:nvSpPr>
      <xdr:spPr>
        <a:xfrm>
          <a:off x="2181225" y="81724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95250</xdr:rowOff>
    </xdr:from>
    <xdr:to>
      <xdr:col>7</xdr:col>
      <xdr:colOff>47625</xdr:colOff>
      <xdr:row>9</xdr:row>
      <xdr:rowOff>95250</xdr:rowOff>
    </xdr:to>
    <xdr:sp>
      <xdr:nvSpPr>
        <xdr:cNvPr id="60" name="Line 107"/>
        <xdr:cNvSpPr>
          <a:spLocks/>
        </xdr:cNvSpPr>
      </xdr:nvSpPr>
      <xdr:spPr>
        <a:xfrm>
          <a:off x="1200150" y="1809750"/>
          <a:ext cx="1733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114300</xdr:rowOff>
    </xdr:from>
    <xdr:to>
      <xdr:col>7</xdr:col>
      <xdr:colOff>28575</xdr:colOff>
      <xdr:row>19</xdr:row>
      <xdr:rowOff>114300</xdr:rowOff>
    </xdr:to>
    <xdr:sp>
      <xdr:nvSpPr>
        <xdr:cNvPr id="61" name="Line 108"/>
        <xdr:cNvSpPr>
          <a:spLocks/>
        </xdr:cNvSpPr>
      </xdr:nvSpPr>
      <xdr:spPr>
        <a:xfrm>
          <a:off x="1209675" y="3733800"/>
          <a:ext cx="1704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28575</xdr:rowOff>
    </xdr:from>
    <xdr:to>
      <xdr:col>7</xdr:col>
      <xdr:colOff>9525</xdr:colOff>
      <xdr:row>18</xdr:row>
      <xdr:rowOff>28575</xdr:rowOff>
    </xdr:to>
    <xdr:sp>
      <xdr:nvSpPr>
        <xdr:cNvPr id="62" name="Line 109"/>
        <xdr:cNvSpPr>
          <a:spLocks/>
        </xdr:cNvSpPr>
      </xdr:nvSpPr>
      <xdr:spPr>
        <a:xfrm>
          <a:off x="1200150" y="3457575"/>
          <a:ext cx="1695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57150</xdr:rowOff>
    </xdr:from>
    <xdr:to>
      <xdr:col>2</xdr:col>
      <xdr:colOff>228600</xdr:colOff>
      <xdr:row>19</xdr:row>
      <xdr:rowOff>152400</xdr:rowOff>
    </xdr:to>
    <xdr:sp>
      <xdr:nvSpPr>
        <xdr:cNvPr id="63" name="Line 110"/>
        <xdr:cNvSpPr>
          <a:spLocks/>
        </xdr:cNvSpPr>
      </xdr:nvSpPr>
      <xdr:spPr>
        <a:xfrm flipH="1">
          <a:off x="1190625" y="1771650"/>
          <a:ext cx="19050" cy="200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95250</xdr:rowOff>
    </xdr:from>
    <xdr:to>
      <xdr:col>3</xdr:col>
      <xdr:colOff>57150</xdr:colOff>
      <xdr:row>19</xdr:row>
      <xdr:rowOff>133350</xdr:rowOff>
    </xdr:to>
    <xdr:sp>
      <xdr:nvSpPr>
        <xdr:cNvPr id="64" name="Line 111"/>
        <xdr:cNvSpPr>
          <a:spLocks/>
        </xdr:cNvSpPr>
      </xdr:nvSpPr>
      <xdr:spPr>
        <a:xfrm>
          <a:off x="1419225" y="1809750"/>
          <a:ext cx="0" cy="1943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104775</xdr:rowOff>
    </xdr:from>
    <xdr:to>
      <xdr:col>6</xdr:col>
      <xdr:colOff>114300</xdr:colOff>
      <xdr:row>19</xdr:row>
      <xdr:rowOff>114300</xdr:rowOff>
    </xdr:to>
    <xdr:sp>
      <xdr:nvSpPr>
        <xdr:cNvPr id="65" name="Line 112"/>
        <xdr:cNvSpPr>
          <a:spLocks/>
        </xdr:cNvSpPr>
      </xdr:nvSpPr>
      <xdr:spPr>
        <a:xfrm>
          <a:off x="2619375" y="1819275"/>
          <a:ext cx="0" cy="1914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10</xdr:row>
      <xdr:rowOff>152400</xdr:rowOff>
    </xdr:from>
    <xdr:to>
      <xdr:col>7</xdr:col>
      <xdr:colOff>28575</xdr:colOff>
      <xdr:row>10</xdr:row>
      <xdr:rowOff>152400</xdr:rowOff>
    </xdr:to>
    <xdr:sp>
      <xdr:nvSpPr>
        <xdr:cNvPr id="66" name="Line 114"/>
        <xdr:cNvSpPr>
          <a:spLocks/>
        </xdr:cNvSpPr>
      </xdr:nvSpPr>
      <xdr:spPr>
        <a:xfrm>
          <a:off x="1190625" y="2057400"/>
          <a:ext cx="1724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38100</xdr:rowOff>
    </xdr:from>
    <xdr:to>
      <xdr:col>3</xdr:col>
      <xdr:colOff>333375</xdr:colOff>
      <xdr:row>19</xdr:row>
      <xdr:rowOff>66675</xdr:rowOff>
    </xdr:to>
    <xdr:grpSp>
      <xdr:nvGrpSpPr>
        <xdr:cNvPr id="67" name="Group 198"/>
        <xdr:cNvGrpSpPr>
          <a:grpSpLocks/>
        </xdr:cNvGrpSpPr>
      </xdr:nvGrpSpPr>
      <xdr:grpSpPr>
        <a:xfrm>
          <a:off x="1238250" y="3086100"/>
          <a:ext cx="457200" cy="600075"/>
          <a:chOff x="91" y="319"/>
          <a:chExt cx="70" cy="68"/>
        </a:xfrm>
        <a:solidFill>
          <a:srgbClr val="FFFFFF"/>
        </a:solidFill>
      </xdr:grpSpPr>
      <xdr:sp>
        <xdr:nvSpPr>
          <xdr:cNvPr id="68" name="Line 115"/>
          <xdr:cNvSpPr>
            <a:spLocks/>
          </xdr:cNvSpPr>
        </xdr:nvSpPr>
        <xdr:spPr>
          <a:xfrm>
            <a:off x="91" y="336"/>
            <a:ext cx="50" cy="5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19"/>
          <xdr:cNvSpPr>
            <a:spLocks/>
          </xdr:cNvSpPr>
        </xdr:nvSpPr>
        <xdr:spPr>
          <a:xfrm>
            <a:off x="91" y="319"/>
            <a:ext cx="0" cy="18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20"/>
          <xdr:cNvSpPr>
            <a:spLocks/>
          </xdr:cNvSpPr>
        </xdr:nvSpPr>
        <xdr:spPr>
          <a:xfrm>
            <a:off x="141" y="387"/>
            <a:ext cx="20" cy="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16</xdr:row>
      <xdr:rowOff>47625</xdr:rowOff>
    </xdr:from>
    <xdr:to>
      <xdr:col>6</xdr:col>
      <xdr:colOff>371475</xdr:colOff>
      <xdr:row>19</xdr:row>
      <xdr:rowOff>57150</xdr:rowOff>
    </xdr:to>
    <xdr:grpSp>
      <xdr:nvGrpSpPr>
        <xdr:cNvPr id="71" name="Group 199"/>
        <xdr:cNvGrpSpPr>
          <a:grpSpLocks/>
        </xdr:cNvGrpSpPr>
      </xdr:nvGrpSpPr>
      <xdr:grpSpPr>
        <a:xfrm>
          <a:off x="2266950" y="3095625"/>
          <a:ext cx="609600" cy="581025"/>
          <a:chOff x="215" y="317"/>
          <a:chExt cx="70" cy="71"/>
        </a:xfrm>
        <a:solidFill>
          <a:srgbClr val="FFFFFF"/>
        </a:solidFill>
      </xdr:grpSpPr>
      <xdr:sp>
        <xdr:nvSpPr>
          <xdr:cNvPr id="72" name="Line 116"/>
          <xdr:cNvSpPr>
            <a:spLocks/>
          </xdr:cNvSpPr>
        </xdr:nvSpPr>
        <xdr:spPr>
          <a:xfrm flipH="1">
            <a:off x="230" y="333"/>
            <a:ext cx="55" cy="55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1"/>
          <xdr:cNvSpPr>
            <a:spLocks/>
          </xdr:cNvSpPr>
        </xdr:nvSpPr>
        <xdr:spPr>
          <a:xfrm>
            <a:off x="215" y="388"/>
            <a:ext cx="16" cy="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2"/>
          <xdr:cNvSpPr>
            <a:spLocks/>
          </xdr:cNvSpPr>
        </xdr:nvSpPr>
        <xdr:spPr>
          <a:xfrm flipV="1">
            <a:off x="285" y="317"/>
            <a:ext cx="0" cy="15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238125</xdr:colOff>
      <xdr:row>9</xdr:row>
      <xdr:rowOff>180975</xdr:rowOff>
    </xdr:from>
    <xdr:to>
      <xdr:col>6</xdr:col>
      <xdr:colOff>352425</xdr:colOff>
      <xdr:row>12</xdr:row>
      <xdr:rowOff>133350</xdr:rowOff>
    </xdr:to>
    <xdr:grpSp>
      <xdr:nvGrpSpPr>
        <xdr:cNvPr id="75" name="Group 197"/>
        <xdr:cNvGrpSpPr>
          <a:grpSpLocks/>
        </xdr:cNvGrpSpPr>
      </xdr:nvGrpSpPr>
      <xdr:grpSpPr>
        <a:xfrm>
          <a:off x="2362200" y="1895475"/>
          <a:ext cx="495300" cy="523875"/>
          <a:chOff x="214" y="194"/>
          <a:chExt cx="73" cy="75"/>
        </a:xfrm>
        <a:solidFill>
          <a:srgbClr val="FFFFFF"/>
        </a:solidFill>
      </xdr:grpSpPr>
      <xdr:sp>
        <xdr:nvSpPr>
          <xdr:cNvPr id="76" name="Line 117"/>
          <xdr:cNvSpPr>
            <a:spLocks/>
          </xdr:cNvSpPr>
        </xdr:nvSpPr>
        <xdr:spPr>
          <a:xfrm>
            <a:off x="227" y="194"/>
            <a:ext cx="60" cy="6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4"/>
          <xdr:cNvSpPr>
            <a:spLocks/>
          </xdr:cNvSpPr>
        </xdr:nvSpPr>
        <xdr:spPr>
          <a:xfrm>
            <a:off x="286" y="253"/>
            <a:ext cx="0" cy="16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5"/>
          <xdr:cNvSpPr>
            <a:spLocks/>
          </xdr:cNvSpPr>
        </xdr:nvSpPr>
        <xdr:spPr>
          <a:xfrm flipH="1">
            <a:off x="214" y="195"/>
            <a:ext cx="14" cy="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9</xdr:row>
      <xdr:rowOff>180975</xdr:rowOff>
    </xdr:from>
    <xdr:to>
      <xdr:col>4</xdr:col>
      <xdr:colOff>0</xdr:colOff>
      <xdr:row>12</xdr:row>
      <xdr:rowOff>66675</xdr:rowOff>
    </xdr:to>
    <xdr:grpSp>
      <xdr:nvGrpSpPr>
        <xdr:cNvPr id="79" name="Group 196"/>
        <xdr:cNvGrpSpPr>
          <a:grpSpLocks/>
        </xdr:cNvGrpSpPr>
      </xdr:nvGrpSpPr>
      <xdr:grpSpPr>
        <a:xfrm>
          <a:off x="1285875" y="1895475"/>
          <a:ext cx="457200" cy="457200"/>
          <a:chOff x="91" y="196"/>
          <a:chExt cx="61" cy="64"/>
        </a:xfrm>
        <a:solidFill>
          <a:srgbClr val="FFFFFF"/>
        </a:solidFill>
      </xdr:grpSpPr>
      <xdr:sp>
        <xdr:nvSpPr>
          <xdr:cNvPr id="80" name="Line 118"/>
          <xdr:cNvSpPr>
            <a:spLocks/>
          </xdr:cNvSpPr>
        </xdr:nvSpPr>
        <xdr:spPr>
          <a:xfrm flipH="1">
            <a:off x="91" y="196"/>
            <a:ext cx="48" cy="48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26"/>
          <xdr:cNvSpPr>
            <a:spLocks/>
          </xdr:cNvSpPr>
        </xdr:nvSpPr>
        <xdr:spPr>
          <a:xfrm>
            <a:off x="91" y="243"/>
            <a:ext cx="0" cy="17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27"/>
          <xdr:cNvSpPr>
            <a:spLocks/>
          </xdr:cNvSpPr>
        </xdr:nvSpPr>
        <xdr:spPr>
          <a:xfrm>
            <a:off x="140" y="196"/>
            <a:ext cx="12" cy="0"/>
          </a:xfrm>
          <a:prstGeom prst="line">
            <a:avLst/>
          </a:prstGeom>
          <a:noFill/>
          <a:ln w="19050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9</xdr:row>
      <xdr:rowOff>152400</xdr:rowOff>
    </xdr:from>
    <xdr:to>
      <xdr:col>3</xdr:col>
      <xdr:colOff>333375</xdr:colOff>
      <xdr:row>12</xdr:row>
      <xdr:rowOff>28575</xdr:rowOff>
    </xdr:to>
    <xdr:grpSp>
      <xdr:nvGrpSpPr>
        <xdr:cNvPr id="83" name="Group 201"/>
        <xdr:cNvGrpSpPr>
          <a:grpSpLocks/>
        </xdr:cNvGrpSpPr>
      </xdr:nvGrpSpPr>
      <xdr:grpSpPr>
        <a:xfrm>
          <a:off x="1266825" y="1866900"/>
          <a:ext cx="428625" cy="447675"/>
          <a:chOff x="92" y="195"/>
          <a:chExt cx="40" cy="41"/>
        </a:xfrm>
        <a:solidFill>
          <a:srgbClr val="FFFFFF"/>
        </a:solidFill>
      </xdr:grpSpPr>
      <xdr:sp>
        <xdr:nvSpPr>
          <xdr:cNvPr id="84" name="Line 128"/>
          <xdr:cNvSpPr>
            <a:spLocks/>
          </xdr:cNvSpPr>
        </xdr:nvSpPr>
        <xdr:spPr>
          <a:xfrm>
            <a:off x="92" y="195"/>
            <a:ext cx="4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29"/>
          <xdr:cNvSpPr>
            <a:spLocks/>
          </xdr:cNvSpPr>
        </xdr:nvSpPr>
        <xdr:spPr>
          <a:xfrm>
            <a:off x="92" y="195"/>
            <a:ext cx="0" cy="4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17</xdr:row>
      <xdr:rowOff>57150</xdr:rowOff>
    </xdr:from>
    <xdr:to>
      <xdr:col>3</xdr:col>
      <xdr:colOff>247650</xdr:colOff>
      <xdr:row>19</xdr:row>
      <xdr:rowOff>76200</xdr:rowOff>
    </xdr:to>
    <xdr:grpSp>
      <xdr:nvGrpSpPr>
        <xdr:cNvPr id="86" name="Group 200"/>
        <xdr:cNvGrpSpPr>
          <a:grpSpLocks/>
        </xdr:cNvGrpSpPr>
      </xdr:nvGrpSpPr>
      <xdr:grpSpPr>
        <a:xfrm>
          <a:off x="1247775" y="3295650"/>
          <a:ext cx="361950" cy="400050"/>
          <a:chOff x="92" y="346"/>
          <a:chExt cx="38" cy="42"/>
        </a:xfrm>
        <a:solidFill>
          <a:srgbClr val="FFFFFF"/>
        </a:solidFill>
      </xdr:grpSpPr>
      <xdr:sp>
        <xdr:nvSpPr>
          <xdr:cNvPr id="87" name="Line 130"/>
          <xdr:cNvSpPr>
            <a:spLocks/>
          </xdr:cNvSpPr>
        </xdr:nvSpPr>
        <xdr:spPr>
          <a:xfrm>
            <a:off x="92" y="346"/>
            <a:ext cx="0" cy="4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31"/>
          <xdr:cNvSpPr>
            <a:spLocks/>
          </xdr:cNvSpPr>
        </xdr:nvSpPr>
        <xdr:spPr>
          <a:xfrm>
            <a:off x="92" y="387"/>
            <a:ext cx="3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17</xdr:row>
      <xdr:rowOff>19050</xdr:rowOff>
    </xdr:from>
    <xdr:to>
      <xdr:col>7</xdr:col>
      <xdr:colOff>0</xdr:colOff>
      <xdr:row>19</xdr:row>
      <xdr:rowOff>76200</xdr:rowOff>
    </xdr:to>
    <xdr:grpSp>
      <xdr:nvGrpSpPr>
        <xdr:cNvPr id="89" name="Group 202"/>
        <xdr:cNvGrpSpPr>
          <a:grpSpLocks/>
        </xdr:cNvGrpSpPr>
      </xdr:nvGrpSpPr>
      <xdr:grpSpPr>
        <a:xfrm>
          <a:off x="2495550" y="3257550"/>
          <a:ext cx="390525" cy="438150"/>
          <a:chOff x="245" y="342"/>
          <a:chExt cx="41" cy="46"/>
        </a:xfrm>
        <a:solidFill>
          <a:srgbClr val="FFFFFF"/>
        </a:solidFill>
      </xdr:grpSpPr>
      <xdr:sp>
        <xdr:nvSpPr>
          <xdr:cNvPr id="90" name="Line 132"/>
          <xdr:cNvSpPr>
            <a:spLocks/>
          </xdr:cNvSpPr>
        </xdr:nvSpPr>
        <xdr:spPr>
          <a:xfrm>
            <a:off x="286" y="342"/>
            <a:ext cx="0" cy="4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33"/>
          <xdr:cNvSpPr>
            <a:spLocks/>
          </xdr:cNvSpPr>
        </xdr:nvSpPr>
        <xdr:spPr>
          <a:xfrm flipH="1">
            <a:off x="245" y="387"/>
            <a:ext cx="41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9</xdr:row>
      <xdr:rowOff>133350</xdr:rowOff>
    </xdr:from>
    <xdr:to>
      <xdr:col>7</xdr:col>
      <xdr:colOff>0</xdr:colOff>
      <xdr:row>12</xdr:row>
      <xdr:rowOff>66675</xdr:rowOff>
    </xdr:to>
    <xdr:grpSp>
      <xdr:nvGrpSpPr>
        <xdr:cNvPr id="92" name="Group 203"/>
        <xdr:cNvGrpSpPr>
          <a:grpSpLocks/>
        </xdr:cNvGrpSpPr>
      </xdr:nvGrpSpPr>
      <xdr:grpSpPr>
        <a:xfrm>
          <a:off x="2390775" y="1847850"/>
          <a:ext cx="495300" cy="504825"/>
          <a:chOff x="234" y="193"/>
          <a:chExt cx="52" cy="53"/>
        </a:xfrm>
        <a:solidFill>
          <a:srgbClr val="FFFFFF"/>
        </a:solidFill>
      </xdr:grpSpPr>
      <xdr:sp>
        <xdr:nvSpPr>
          <xdr:cNvPr id="93" name="Line 134"/>
          <xdr:cNvSpPr>
            <a:spLocks/>
          </xdr:cNvSpPr>
        </xdr:nvSpPr>
        <xdr:spPr>
          <a:xfrm>
            <a:off x="234" y="195"/>
            <a:ext cx="52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35"/>
          <xdr:cNvSpPr>
            <a:spLocks/>
          </xdr:cNvSpPr>
        </xdr:nvSpPr>
        <xdr:spPr>
          <a:xfrm>
            <a:off x="286" y="193"/>
            <a:ext cx="0" cy="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9</xdr:row>
      <xdr:rowOff>114300</xdr:rowOff>
    </xdr:from>
    <xdr:to>
      <xdr:col>2</xdr:col>
      <xdr:colOff>276225</xdr:colOff>
      <xdr:row>9</xdr:row>
      <xdr:rowOff>152400</xdr:rowOff>
    </xdr:to>
    <xdr:sp>
      <xdr:nvSpPr>
        <xdr:cNvPr id="95" name="Oval 136"/>
        <xdr:cNvSpPr>
          <a:spLocks/>
        </xdr:cNvSpPr>
      </xdr:nvSpPr>
      <xdr:spPr>
        <a:xfrm>
          <a:off x="1228725" y="18288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104775</xdr:rowOff>
    </xdr:from>
    <xdr:to>
      <xdr:col>3</xdr:col>
      <xdr:colOff>228600</xdr:colOff>
      <xdr:row>9</xdr:row>
      <xdr:rowOff>142875</xdr:rowOff>
    </xdr:to>
    <xdr:sp>
      <xdr:nvSpPr>
        <xdr:cNvPr id="96" name="Oval 140"/>
        <xdr:cNvSpPr>
          <a:spLocks/>
        </xdr:cNvSpPr>
      </xdr:nvSpPr>
      <xdr:spPr>
        <a:xfrm>
          <a:off x="156210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104775</xdr:rowOff>
    </xdr:from>
    <xdr:to>
      <xdr:col>4</xdr:col>
      <xdr:colOff>57150</xdr:colOff>
      <xdr:row>9</xdr:row>
      <xdr:rowOff>142875</xdr:rowOff>
    </xdr:to>
    <xdr:sp>
      <xdr:nvSpPr>
        <xdr:cNvPr id="97" name="Oval 141"/>
        <xdr:cNvSpPr>
          <a:spLocks/>
        </xdr:cNvSpPr>
      </xdr:nvSpPr>
      <xdr:spPr>
        <a:xfrm>
          <a:off x="177165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104775</xdr:rowOff>
    </xdr:from>
    <xdr:to>
      <xdr:col>5</xdr:col>
      <xdr:colOff>133350</xdr:colOff>
      <xdr:row>9</xdr:row>
      <xdr:rowOff>142875</xdr:rowOff>
    </xdr:to>
    <xdr:sp>
      <xdr:nvSpPr>
        <xdr:cNvPr id="98" name="Oval 142"/>
        <xdr:cNvSpPr>
          <a:spLocks/>
        </xdr:cNvSpPr>
      </xdr:nvSpPr>
      <xdr:spPr>
        <a:xfrm>
          <a:off x="222885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104775</xdr:rowOff>
    </xdr:from>
    <xdr:to>
      <xdr:col>4</xdr:col>
      <xdr:colOff>266700</xdr:colOff>
      <xdr:row>9</xdr:row>
      <xdr:rowOff>142875</xdr:rowOff>
    </xdr:to>
    <xdr:sp>
      <xdr:nvSpPr>
        <xdr:cNvPr id="99" name="Oval 144"/>
        <xdr:cNvSpPr>
          <a:spLocks/>
        </xdr:cNvSpPr>
      </xdr:nvSpPr>
      <xdr:spPr>
        <a:xfrm>
          <a:off x="198120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104775</xdr:rowOff>
    </xdr:from>
    <xdr:to>
      <xdr:col>6</xdr:col>
      <xdr:colOff>0</xdr:colOff>
      <xdr:row>9</xdr:row>
      <xdr:rowOff>142875</xdr:rowOff>
    </xdr:to>
    <xdr:sp>
      <xdr:nvSpPr>
        <xdr:cNvPr id="100" name="Oval 145"/>
        <xdr:cNvSpPr>
          <a:spLocks/>
        </xdr:cNvSpPr>
      </xdr:nvSpPr>
      <xdr:spPr>
        <a:xfrm>
          <a:off x="247650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104775</xdr:rowOff>
    </xdr:from>
    <xdr:to>
      <xdr:col>6</xdr:col>
      <xdr:colOff>161925</xdr:colOff>
      <xdr:row>9</xdr:row>
      <xdr:rowOff>142875</xdr:rowOff>
    </xdr:to>
    <xdr:sp>
      <xdr:nvSpPr>
        <xdr:cNvPr id="101" name="Oval 146"/>
        <xdr:cNvSpPr>
          <a:spLocks/>
        </xdr:cNvSpPr>
      </xdr:nvSpPr>
      <xdr:spPr>
        <a:xfrm>
          <a:off x="2638425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9</xdr:row>
      <xdr:rowOff>104775</xdr:rowOff>
    </xdr:from>
    <xdr:to>
      <xdr:col>7</xdr:col>
      <xdr:colOff>19050</xdr:colOff>
      <xdr:row>9</xdr:row>
      <xdr:rowOff>142875</xdr:rowOff>
    </xdr:to>
    <xdr:sp>
      <xdr:nvSpPr>
        <xdr:cNvPr id="102" name="Oval 147"/>
        <xdr:cNvSpPr>
          <a:spLocks/>
        </xdr:cNvSpPr>
      </xdr:nvSpPr>
      <xdr:spPr>
        <a:xfrm>
          <a:off x="2876550" y="1819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7</xdr:col>
      <xdr:colOff>38100</xdr:colOff>
      <xdr:row>10</xdr:row>
      <xdr:rowOff>133350</xdr:rowOff>
    </xdr:to>
    <xdr:sp>
      <xdr:nvSpPr>
        <xdr:cNvPr id="103" name="Oval 148"/>
        <xdr:cNvSpPr>
          <a:spLocks/>
        </xdr:cNvSpPr>
      </xdr:nvSpPr>
      <xdr:spPr>
        <a:xfrm>
          <a:off x="2895600" y="20002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104775</xdr:rowOff>
    </xdr:from>
    <xdr:to>
      <xdr:col>6</xdr:col>
      <xdr:colOff>171450</xdr:colOff>
      <xdr:row>10</xdr:row>
      <xdr:rowOff>142875</xdr:rowOff>
    </xdr:to>
    <xdr:sp>
      <xdr:nvSpPr>
        <xdr:cNvPr id="104" name="Oval 149"/>
        <xdr:cNvSpPr>
          <a:spLocks/>
        </xdr:cNvSpPr>
      </xdr:nvSpPr>
      <xdr:spPr>
        <a:xfrm>
          <a:off x="2647950" y="20097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85725</xdr:rowOff>
    </xdr:from>
    <xdr:to>
      <xdr:col>4</xdr:col>
      <xdr:colOff>285750</xdr:colOff>
      <xdr:row>10</xdr:row>
      <xdr:rowOff>123825</xdr:rowOff>
    </xdr:to>
    <xdr:sp>
      <xdr:nvSpPr>
        <xdr:cNvPr id="105" name="Oval 150"/>
        <xdr:cNvSpPr>
          <a:spLocks/>
        </xdr:cNvSpPr>
      </xdr:nvSpPr>
      <xdr:spPr>
        <a:xfrm>
          <a:off x="2000250" y="19907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10</xdr:row>
      <xdr:rowOff>104775</xdr:rowOff>
    </xdr:from>
    <xdr:to>
      <xdr:col>5</xdr:col>
      <xdr:colOff>133350</xdr:colOff>
      <xdr:row>10</xdr:row>
      <xdr:rowOff>142875</xdr:rowOff>
    </xdr:to>
    <xdr:sp>
      <xdr:nvSpPr>
        <xdr:cNvPr id="106" name="Oval 151"/>
        <xdr:cNvSpPr>
          <a:spLocks/>
        </xdr:cNvSpPr>
      </xdr:nvSpPr>
      <xdr:spPr>
        <a:xfrm>
          <a:off x="2228850" y="20097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95250</xdr:rowOff>
    </xdr:from>
    <xdr:to>
      <xdr:col>5</xdr:col>
      <xdr:colOff>352425</xdr:colOff>
      <xdr:row>10</xdr:row>
      <xdr:rowOff>133350</xdr:rowOff>
    </xdr:to>
    <xdr:sp>
      <xdr:nvSpPr>
        <xdr:cNvPr id="107" name="Oval 152"/>
        <xdr:cNvSpPr>
          <a:spLocks/>
        </xdr:cNvSpPr>
      </xdr:nvSpPr>
      <xdr:spPr>
        <a:xfrm>
          <a:off x="2447925" y="20002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95250</xdr:rowOff>
    </xdr:from>
    <xdr:to>
      <xdr:col>4</xdr:col>
      <xdr:colOff>66675</xdr:colOff>
      <xdr:row>10</xdr:row>
      <xdr:rowOff>133350</xdr:rowOff>
    </xdr:to>
    <xdr:sp>
      <xdr:nvSpPr>
        <xdr:cNvPr id="108" name="Oval 153"/>
        <xdr:cNvSpPr>
          <a:spLocks/>
        </xdr:cNvSpPr>
      </xdr:nvSpPr>
      <xdr:spPr>
        <a:xfrm>
          <a:off x="1781175" y="20002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95250</xdr:rowOff>
    </xdr:from>
    <xdr:to>
      <xdr:col>3</xdr:col>
      <xdr:colOff>228600</xdr:colOff>
      <xdr:row>10</xdr:row>
      <xdr:rowOff>133350</xdr:rowOff>
    </xdr:to>
    <xdr:sp>
      <xdr:nvSpPr>
        <xdr:cNvPr id="109" name="Oval 154"/>
        <xdr:cNvSpPr>
          <a:spLocks/>
        </xdr:cNvSpPr>
      </xdr:nvSpPr>
      <xdr:spPr>
        <a:xfrm>
          <a:off x="1562100" y="20002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10</xdr:row>
      <xdr:rowOff>95250</xdr:rowOff>
    </xdr:from>
    <xdr:to>
      <xdr:col>2</xdr:col>
      <xdr:colOff>266700</xdr:colOff>
      <xdr:row>10</xdr:row>
      <xdr:rowOff>133350</xdr:rowOff>
    </xdr:to>
    <xdr:sp>
      <xdr:nvSpPr>
        <xdr:cNvPr id="110" name="Oval 157"/>
        <xdr:cNvSpPr>
          <a:spLocks/>
        </xdr:cNvSpPr>
      </xdr:nvSpPr>
      <xdr:spPr>
        <a:xfrm>
          <a:off x="1219200" y="20002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66675</xdr:rowOff>
    </xdr:from>
    <xdr:to>
      <xdr:col>5</xdr:col>
      <xdr:colOff>66675</xdr:colOff>
      <xdr:row>19</xdr:row>
      <xdr:rowOff>104775</xdr:rowOff>
    </xdr:to>
    <xdr:sp>
      <xdr:nvSpPr>
        <xdr:cNvPr id="111" name="Oval 158"/>
        <xdr:cNvSpPr>
          <a:spLocks/>
        </xdr:cNvSpPr>
      </xdr:nvSpPr>
      <xdr:spPr>
        <a:xfrm>
          <a:off x="2162175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66675</xdr:rowOff>
    </xdr:from>
    <xdr:to>
      <xdr:col>4</xdr:col>
      <xdr:colOff>180975</xdr:colOff>
      <xdr:row>19</xdr:row>
      <xdr:rowOff>104775</xdr:rowOff>
    </xdr:to>
    <xdr:sp>
      <xdr:nvSpPr>
        <xdr:cNvPr id="112" name="Oval 159"/>
        <xdr:cNvSpPr>
          <a:spLocks/>
        </xdr:cNvSpPr>
      </xdr:nvSpPr>
      <xdr:spPr>
        <a:xfrm>
          <a:off x="1895475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57150</xdr:rowOff>
    </xdr:from>
    <xdr:to>
      <xdr:col>5</xdr:col>
      <xdr:colOff>295275</xdr:colOff>
      <xdr:row>19</xdr:row>
      <xdr:rowOff>95250</xdr:rowOff>
    </xdr:to>
    <xdr:sp>
      <xdr:nvSpPr>
        <xdr:cNvPr id="113" name="Oval 160"/>
        <xdr:cNvSpPr>
          <a:spLocks/>
        </xdr:cNvSpPr>
      </xdr:nvSpPr>
      <xdr:spPr>
        <a:xfrm>
          <a:off x="2390775" y="36766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18</xdr:row>
      <xdr:rowOff>47625</xdr:rowOff>
    </xdr:from>
    <xdr:to>
      <xdr:col>5</xdr:col>
      <xdr:colOff>295275</xdr:colOff>
      <xdr:row>18</xdr:row>
      <xdr:rowOff>85725</xdr:rowOff>
    </xdr:to>
    <xdr:sp>
      <xdr:nvSpPr>
        <xdr:cNvPr id="114" name="Oval 161"/>
        <xdr:cNvSpPr>
          <a:spLocks/>
        </xdr:cNvSpPr>
      </xdr:nvSpPr>
      <xdr:spPr>
        <a:xfrm>
          <a:off x="2390775" y="34766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47625</xdr:rowOff>
    </xdr:from>
    <xdr:to>
      <xdr:col>6</xdr:col>
      <xdr:colOff>142875</xdr:colOff>
      <xdr:row>18</xdr:row>
      <xdr:rowOff>85725</xdr:rowOff>
    </xdr:to>
    <xdr:sp>
      <xdr:nvSpPr>
        <xdr:cNvPr id="115" name="Oval 162"/>
        <xdr:cNvSpPr>
          <a:spLocks/>
        </xdr:cNvSpPr>
      </xdr:nvSpPr>
      <xdr:spPr>
        <a:xfrm>
          <a:off x="2619375" y="34766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66675</xdr:rowOff>
    </xdr:from>
    <xdr:to>
      <xdr:col>6</xdr:col>
      <xdr:colOff>152400</xdr:colOff>
      <xdr:row>19</xdr:row>
      <xdr:rowOff>104775</xdr:rowOff>
    </xdr:to>
    <xdr:sp>
      <xdr:nvSpPr>
        <xdr:cNvPr id="116" name="Oval 163"/>
        <xdr:cNvSpPr>
          <a:spLocks/>
        </xdr:cNvSpPr>
      </xdr:nvSpPr>
      <xdr:spPr>
        <a:xfrm>
          <a:off x="2628900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28575</xdr:rowOff>
    </xdr:from>
    <xdr:to>
      <xdr:col>7</xdr:col>
      <xdr:colOff>38100</xdr:colOff>
      <xdr:row>18</xdr:row>
      <xdr:rowOff>66675</xdr:rowOff>
    </xdr:to>
    <xdr:sp>
      <xdr:nvSpPr>
        <xdr:cNvPr id="117" name="Oval 164"/>
        <xdr:cNvSpPr>
          <a:spLocks/>
        </xdr:cNvSpPr>
      </xdr:nvSpPr>
      <xdr:spPr>
        <a:xfrm>
          <a:off x="2895600" y="34575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66675</xdr:rowOff>
    </xdr:from>
    <xdr:to>
      <xdr:col>7</xdr:col>
      <xdr:colOff>28575</xdr:colOff>
      <xdr:row>19</xdr:row>
      <xdr:rowOff>104775</xdr:rowOff>
    </xdr:to>
    <xdr:sp>
      <xdr:nvSpPr>
        <xdr:cNvPr id="118" name="Oval 165"/>
        <xdr:cNvSpPr>
          <a:spLocks/>
        </xdr:cNvSpPr>
      </xdr:nvSpPr>
      <xdr:spPr>
        <a:xfrm>
          <a:off x="2886075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19</xdr:row>
      <xdr:rowOff>66675</xdr:rowOff>
    </xdr:from>
    <xdr:to>
      <xdr:col>3</xdr:col>
      <xdr:colOff>323850</xdr:colOff>
      <xdr:row>19</xdr:row>
      <xdr:rowOff>104775</xdr:rowOff>
    </xdr:to>
    <xdr:sp>
      <xdr:nvSpPr>
        <xdr:cNvPr id="119" name="Oval 166"/>
        <xdr:cNvSpPr>
          <a:spLocks/>
        </xdr:cNvSpPr>
      </xdr:nvSpPr>
      <xdr:spPr>
        <a:xfrm>
          <a:off x="1657350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66675</xdr:rowOff>
    </xdr:from>
    <xdr:to>
      <xdr:col>3</xdr:col>
      <xdr:colOff>123825</xdr:colOff>
      <xdr:row>19</xdr:row>
      <xdr:rowOff>104775</xdr:rowOff>
    </xdr:to>
    <xdr:sp>
      <xdr:nvSpPr>
        <xdr:cNvPr id="120" name="Oval 167"/>
        <xdr:cNvSpPr>
          <a:spLocks/>
        </xdr:cNvSpPr>
      </xdr:nvSpPr>
      <xdr:spPr>
        <a:xfrm>
          <a:off x="1457325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19</xdr:row>
      <xdr:rowOff>76200</xdr:rowOff>
    </xdr:from>
    <xdr:to>
      <xdr:col>2</xdr:col>
      <xdr:colOff>381000</xdr:colOff>
      <xdr:row>19</xdr:row>
      <xdr:rowOff>114300</xdr:rowOff>
    </xdr:to>
    <xdr:sp>
      <xdr:nvSpPr>
        <xdr:cNvPr id="121" name="Oval 168"/>
        <xdr:cNvSpPr>
          <a:spLocks/>
        </xdr:cNvSpPr>
      </xdr:nvSpPr>
      <xdr:spPr>
        <a:xfrm>
          <a:off x="1362075" y="36957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19</xdr:row>
      <xdr:rowOff>66675</xdr:rowOff>
    </xdr:from>
    <xdr:to>
      <xdr:col>2</xdr:col>
      <xdr:colOff>266700</xdr:colOff>
      <xdr:row>19</xdr:row>
      <xdr:rowOff>104775</xdr:rowOff>
    </xdr:to>
    <xdr:sp>
      <xdr:nvSpPr>
        <xdr:cNvPr id="122" name="Oval 169"/>
        <xdr:cNvSpPr>
          <a:spLocks/>
        </xdr:cNvSpPr>
      </xdr:nvSpPr>
      <xdr:spPr>
        <a:xfrm>
          <a:off x="1219200" y="3686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11</xdr:row>
      <xdr:rowOff>152400</xdr:rowOff>
    </xdr:from>
    <xdr:to>
      <xdr:col>2</xdr:col>
      <xdr:colOff>266700</xdr:colOff>
      <xdr:row>12</xdr:row>
      <xdr:rowOff>0</xdr:rowOff>
    </xdr:to>
    <xdr:sp>
      <xdr:nvSpPr>
        <xdr:cNvPr id="123" name="Oval 170"/>
        <xdr:cNvSpPr>
          <a:spLocks/>
        </xdr:cNvSpPr>
      </xdr:nvSpPr>
      <xdr:spPr>
        <a:xfrm>
          <a:off x="1219200" y="22479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13</xdr:row>
      <xdr:rowOff>85725</xdr:rowOff>
    </xdr:from>
    <xdr:to>
      <xdr:col>2</xdr:col>
      <xdr:colOff>266700</xdr:colOff>
      <xdr:row>13</xdr:row>
      <xdr:rowOff>123825</xdr:rowOff>
    </xdr:to>
    <xdr:sp>
      <xdr:nvSpPr>
        <xdr:cNvPr id="124" name="Oval 171"/>
        <xdr:cNvSpPr>
          <a:spLocks/>
        </xdr:cNvSpPr>
      </xdr:nvSpPr>
      <xdr:spPr>
        <a:xfrm>
          <a:off x="1219200" y="25622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123825</xdr:rowOff>
    </xdr:from>
    <xdr:to>
      <xdr:col>2</xdr:col>
      <xdr:colOff>266700</xdr:colOff>
      <xdr:row>14</xdr:row>
      <xdr:rowOff>161925</xdr:rowOff>
    </xdr:to>
    <xdr:sp>
      <xdr:nvSpPr>
        <xdr:cNvPr id="125" name="Oval 172"/>
        <xdr:cNvSpPr>
          <a:spLocks/>
        </xdr:cNvSpPr>
      </xdr:nvSpPr>
      <xdr:spPr>
        <a:xfrm>
          <a:off x="1219200" y="27908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38100</xdr:rowOff>
    </xdr:from>
    <xdr:to>
      <xdr:col>2</xdr:col>
      <xdr:colOff>257175</xdr:colOff>
      <xdr:row>17</xdr:row>
      <xdr:rowOff>76200</xdr:rowOff>
    </xdr:to>
    <xdr:sp>
      <xdr:nvSpPr>
        <xdr:cNvPr id="126" name="Oval 173"/>
        <xdr:cNvSpPr>
          <a:spLocks/>
        </xdr:cNvSpPr>
      </xdr:nvSpPr>
      <xdr:spPr>
        <a:xfrm>
          <a:off x="1209675" y="32766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142875</xdr:rowOff>
    </xdr:from>
    <xdr:to>
      <xdr:col>2</xdr:col>
      <xdr:colOff>257175</xdr:colOff>
      <xdr:row>15</xdr:row>
      <xdr:rowOff>180975</xdr:rowOff>
    </xdr:to>
    <xdr:sp>
      <xdr:nvSpPr>
        <xdr:cNvPr id="127" name="Oval 174"/>
        <xdr:cNvSpPr>
          <a:spLocks/>
        </xdr:cNvSpPr>
      </xdr:nvSpPr>
      <xdr:spPr>
        <a:xfrm>
          <a:off x="1209675" y="30003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38100</xdr:rowOff>
    </xdr:from>
    <xdr:to>
      <xdr:col>2</xdr:col>
      <xdr:colOff>257175</xdr:colOff>
      <xdr:row>18</xdr:row>
      <xdr:rowOff>76200</xdr:rowOff>
    </xdr:to>
    <xdr:sp>
      <xdr:nvSpPr>
        <xdr:cNvPr id="128" name="Oval 175"/>
        <xdr:cNvSpPr>
          <a:spLocks/>
        </xdr:cNvSpPr>
      </xdr:nvSpPr>
      <xdr:spPr>
        <a:xfrm>
          <a:off x="1209675" y="3467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11</xdr:row>
      <xdr:rowOff>180975</xdr:rowOff>
    </xdr:from>
    <xdr:to>
      <xdr:col>6</xdr:col>
      <xdr:colOff>161925</xdr:colOff>
      <xdr:row>12</xdr:row>
      <xdr:rowOff>28575</xdr:rowOff>
    </xdr:to>
    <xdr:sp>
      <xdr:nvSpPr>
        <xdr:cNvPr id="129" name="Oval 176"/>
        <xdr:cNvSpPr>
          <a:spLocks/>
        </xdr:cNvSpPr>
      </xdr:nvSpPr>
      <xdr:spPr>
        <a:xfrm>
          <a:off x="2638425" y="2276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180975</xdr:rowOff>
    </xdr:from>
    <xdr:to>
      <xdr:col>6</xdr:col>
      <xdr:colOff>161925</xdr:colOff>
      <xdr:row>13</xdr:row>
      <xdr:rowOff>28575</xdr:rowOff>
    </xdr:to>
    <xdr:sp>
      <xdr:nvSpPr>
        <xdr:cNvPr id="130" name="Oval 177"/>
        <xdr:cNvSpPr>
          <a:spLocks/>
        </xdr:cNvSpPr>
      </xdr:nvSpPr>
      <xdr:spPr>
        <a:xfrm>
          <a:off x="2638425" y="24669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57150</xdr:rowOff>
    </xdr:from>
    <xdr:to>
      <xdr:col>6</xdr:col>
      <xdr:colOff>161925</xdr:colOff>
      <xdr:row>14</xdr:row>
      <xdr:rowOff>95250</xdr:rowOff>
    </xdr:to>
    <xdr:sp>
      <xdr:nvSpPr>
        <xdr:cNvPr id="131" name="Oval 178"/>
        <xdr:cNvSpPr>
          <a:spLocks/>
        </xdr:cNvSpPr>
      </xdr:nvSpPr>
      <xdr:spPr>
        <a:xfrm>
          <a:off x="2638425" y="27241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0</xdr:rowOff>
    </xdr:from>
    <xdr:to>
      <xdr:col>6</xdr:col>
      <xdr:colOff>152400</xdr:colOff>
      <xdr:row>17</xdr:row>
      <xdr:rowOff>38100</xdr:rowOff>
    </xdr:to>
    <xdr:sp>
      <xdr:nvSpPr>
        <xdr:cNvPr id="132" name="Oval 179"/>
        <xdr:cNvSpPr>
          <a:spLocks/>
        </xdr:cNvSpPr>
      </xdr:nvSpPr>
      <xdr:spPr>
        <a:xfrm>
          <a:off x="2628900" y="32385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15</xdr:row>
      <xdr:rowOff>123825</xdr:rowOff>
    </xdr:from>
    <xdr:to>
      <xdr:col>6</xdr:col>
      <xdr:colOff>152400</xdr:colOff>
      <xdr:row>15</xdr:row>
      <xdr:rowOff>161925</xdr:rowOff>
    </xdr:to>
    <xdr:sp>
      <xdr:nvSpPr>
        <xdr:cNvPr id="133" name="Oval 180"/>
        <xdr:cNvSpPr>
          <a:spLocks/>
        </xdr:cNvSpPr>
      </xdr:nvSpPr>
      <xdr:spPr>
        <a:xfrm>
          <a:off x="2628900" y="29813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171450</xdr:rowOff>
    </xdr:from>
    <xdr:to>
      <xdr:col>7</xdr:col>
      <xdr:colOff>38100</xdr:colOff>
      <xdr:row>12</xdr:row>
      <xdr:rowOff>19050</xdr:rowOff>
    </xdr:to>
    <xdr:sp>
      <xdr:nvSpPr>
        <xdr:cNvPr id="134" name="Oval 181"/>
        <xdr:cNvSpPr>
          <a:spLocks/>
        </xdr:cNvSpPr>
      </xdr:nvSpPr>
      <xdr:spPr>
        <a:xfrm>
          <a:off x="2895600" y="22669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47625</xdr:rowOff>
    </xdr:from>
    <xdr:to>
      <xdr:col>7</xdr:col>
      <xdr:colOff>38100</xdr:colOff>
      <xdr:row>13</xdr:row>
      <xdr:rowOff>85725</xdr:rowOff>
    </xdr:to>
    <xdr:sp>
      <xdr:nvSpPr>
        <xdr:cNvPr id="135" name="Oval 182"/>
        <xdr:cNvSpPr>
          <a:spLocks/>
        </xdr:cNvSpPr>
      </xdr:nvSpPr>
      <xdr:spPr>
        <a:xfrm>
          <a:off x="2895600" y="25241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7</xdr:col>
      <xdr:colOff>28575</xdr:colOff>
      <xdr:row>14</xdr:row>
      <xdr:rowOff>76200</xdr:rowOff>
    </xdr:to>
    <xdr:sp>
      <xdr:nvSpPr>
        <xdr:cNvPr id="136" name="Oval 183"/>
        <xdr:cNvSpPr>
          <a:spLocks/>
        </xdr:cNvSpPr>
      </xdr:nvSpPr>
      <xdr:spPr>
        <a:xfrm>
          <a:off x="2886075" y="2705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104775</xdr:rowOff>
    </xdr:from>
    <xdr:to>
      <xdr:col>7</xdr:col>
      <xdr:colOff>28575</xdr:colOff>
      <xdr:row>15</xdr:row>
      <xdr:rowOff>142875</xdr:rowOff>
    </xdr:to>
    <xdr:sp>
      <xdr:nvSpPr>
        <xdr:cNvPr id="137" name="Oval 184"/>
        <xdr:cNvSpPr>
          <a:spLocks/>
        </xdr:cNvSpPr>
      </xdr:nvSpPr>
      <xdr:spPr>
        <a:xfrm>
          <a:off x="2886075" y="2962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161925</xdr:rowOff>
    </xdr:from>
    <xdr:to>
      <xdr:col>7</xdr:col>
      <xdr:colOff>38100</xdr:colOff>
      <xdr:row>17</xdr:row>
      <xdr:rowOff>9525</xdr:rowOff>
    </xdr:to>
    <xdr:sp>
      <xdr:nvSpPr>
        <xdr:cNvPr id="138" name="Oval 185"/>
        <xdr:cNvSpPr>
          <a:spLocks/>
        </xdr:cNvSpPr>
      </xdr:nvSpPr>
      <xdr:spPr>
        <a:xfrm>
          <a:off x="2895600" y="32099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123825</xdr:rowOff>
    </xdr:from>
    <xdr:to>
      <xdr:col>2</xdr:col>
      <xdr:colOff>381000</xdr:colOff>
      <xdr:row>14</xdr:row>
      <xdr:rowOff>161925</xdr:rowOff>
    </xdr:to>
    <xdr:sp>
      <xdr:nvSpPr>
        <xdr:cNvPr id="139" name="Oval 187"/>
        <xdr:cNvSpPr>
          <a:spLocks/>
        </xdr:cNvSpPr>
      </xdr:nvSpPr>
      <xdr:spPr>
        <a:xfrm>
          <a:off x="1362075" y="27908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38100</xdr:rowOff>
    </xdr:from>
    <xdr:to>
      <xdr:col>4</xdr:col>
      <xdr:colOff>190500</xdr:colOff>
      <xdr:row>18</xdr:row>
      <xdr:rowOff>76200</xdr:rowOff>
    </xdr:to>
    <xdr:sp>
      <xdr:nvSpPr>
        <xdr:cNvPr id="140" name="Oval 191"/>
        <xdr:cNvSpPr>
          <a:spLocks/>
        </xdr:cNvSpPr>
      </xdr:nvSpPr>
      <xdr:spPr>
        <a:xfrm>
          <a:off x="1905000" y="3467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38100</xdr:rowOff>
    </xdr:from>
    <xdr:to>
      <xdr:col>3</xdr:col>
      <xdr:colOff>123825</xdr:colOff>
      <xdr:row>18</xdr:row>
      <xdr:rowOff>76200</xdr:rowOff>
    </xdr:to>
    <xdr:sp>
      <xdr:nvSpPr>
        <xdr:cNvPr id="141" name="Oval 193"/>
        <xdr:cNvSpPr>
          <a:spLocks/>
        </xdr:cNvSpPr>
      </xdr:nvSpPr>
      <xdr:spPr>
        <a:xfrm>
          <a:off x="1457325" y="3467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18</xdr:row>
      <xdr:rowOff>28575</xdr:rowOff>
    </xdr:from>
    <xdr:to>
      <xdr:col>3</xdr:col>
      <xdr:colOff>323850</xdr:colOff>
      <xdr:row>18</xdr:row>
      <xdr:rowOff>66675</xdr:rowOff>
    </xdr:to>
    <xdr:sp>
      <xdr:nvSpPr>
        <xdr:cNvPr id="142" name="Oval 194"/>
        <xdr:cNvSpPr>
          <a:spLocks/>
        </xdr:cNvSpPr>
      </xdr:nvSpPr>
      <xdr:spPr>
        <a:xfrm>
          <a:off x="1657350" y="34575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38100</xdr:rowOff>
    </xdr:from>
    <xdr:to>
      <xdr:col>5</xdr:col>
      <xdr:colOff>76200</xdr:colOff>
      <xdr:row>18</xdr:row>
      <xdr:rowOff>76200</xdr:rowOff>
    </xdr:to>
    <xdr:sp>
      <xdr:nvSpPr>
        <xdr:cNvPr id="143" name="Oval 195"/>
        <xdr:cNvSpPr>
          <a:spLocks/>
        </xdr:cNvSpPr>
      </xdr:nvSpPr>
      <xdr:spPr>
        <a:xfrm>
          <a:off x="2171700" y="3467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9</xdr:row>
      <xdr:rowOff>66675</xdr:rowOff>
    </xdr:from>
    <xdr:to>
      <xdr:col>7</xdr:col>
      <xdr:colOff>57150</xdr:colOff>
      <xdr:row>19</xdr:row>
      <xdr:rowOff>152400</xdr:rowOff>
    </xdr:to>
    <xdr:grpSp>
      <xdr:nvGrpSpPr>
        <xdr:cNvPr id="144" name="Group 213"/>
        <xdr:cNvGrpSpPr>
          <a:grpSpLocks/>
        </xdr:cNvGrpSpPr>
      </xdr:nvGrpSpPr>
      <xdr:grpSpPr>
        <a:xfrm>
          <a:off x="2343150" y="1781175"/>
          <a:ext cx="600075" cy="1990725"/>
          <a:chOff x="229" y="186"/>
          <a:chExt cx="63" cy="209"/>
        </a:xfrm>
        <a:solidFill>
          <a:srgbClr val="FFFFFF"/>
        </a:solidFill>
      </xdr:grpSpPr>
      <xdr:sp>
        <xdr:nvSpPr>
          <xdr:cNvPr id="145" name="Line 113"/>
          <xdr:cNvSpPr>
            <a:spLocks/>
          </xdr:cNvSpPr>
        </xdr:nvSpPr>
        <xdr:spPr>
          <a:xfrm>
            <a:off x="291" y="186"/>
            <a:ext cx="0" cy="209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05"/>
          <xdr:cNvSpPr>
            <a:spLocks/>
          </xdr:cNvSpPr>
        </xdr:nvSpPr>
        <xdr:spPr>
          <a:xfrm>
            <a:off x="229" y="187"/>
            <a:ext cx="62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06"/>
          <xdr:cNvSpPr>
            <a:spLocks/>
          </xdr:cNvSpPr>
        </xdr:nvSpPr>
        <xdr:spPr>
          <a:xfrm>
            <a:off x="230" y="394"/>
            <a:ext cx="62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19</xdr:row>
      <xdr:rowOff>142875</xdr:rowOff>
    </xdr:from>
    <xdr:to>
      <xdr:col>3</xdr:col>
      <xdr:colOff>209550</xdr:colOff>
      <xdr:row>19</xdr:row>
      <xdr:rowOff>142875</xdr:rowOff>
    </xdr:to>
    <xdr:sp>
      <xdr:nvSpPr>
        <xdr:cNvPr id="148" name="Line 208"/>
        <xdr:cNvSpPr>
          <a:spLocks/>
        </xdr:cNvSpPr>
      </xdr:nvSpPr>
      <xdr:spPr>
        <a:xfrm>
          <a:off x="1190625" y="3762375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66675</xdr:rowOff>
    </xdr:from>
    <xdr:to>
      <xdr:col>3</xdr:col>
      <xdr:colOff>333375</xdr:colOff>
      <xdr:row>19</xdr:row>
      <xdr:rowOff>161925</xdr:rowOff>
    </xdr:to>
    <xdr:grpSp>
      <xdr:nvGrpSpPr>
        <xdr:cNvPr id="149" name="Group 212"/>
        <xdr:cNvGrpSpPr>
          <a:grpSpLocks/>
        </xdr:cNvGrpSpPr>
      </xdr:nvGrpSpPr>
      <xdr:grpSpPr>
        <a:xfrm>
          <a:off x="1190625" y="1781175"/>
          <a:ext cx="504825" cy="2000250"/>
          <a:chOff x="86" y="186"/>
          <a:chExt cx="63" cy="210"/>
        </a:xfrm>
        <a:solidFill>
          <a:srgbClr val="FFFFFF"/>
        </a:solidFill>
      </xdr:grpSpPr>
      <xdr:sp>
        <xdr:nvSpPr>
          <xdr:cNvPr id="150" name="Line 204"/>
          <xdr:cNvSpPr>
            <a:spLocks/>
          </xdr:cNvSpPr>
        </xdr:nvSpPr>
        <xdr:spPr>
          <a:xfrm>
            <a:off x="87" y="187"/>
            <a:ext cx="62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210"/>
          <xdr:cNvSpPr>
            <a:spLocks/>
          </xdr:cNvSpPr>
        </xdr:nvSpPr>
        <xdr:spPr>
          <a:xfrm flipH="1">
            <a:off x="86" y="186"/>
            <a:ext cx="2" cy="21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11"/>
          <xdr:cNvSpPr>
            <a:spLocks/>
          </xdr:cNvSpPr>
        </xdr:nvSpPr>
        <xdr:spPr>
          <a:xfrm>
            <a:off x="86" y="395"/>
            <a:ext cx="62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9</xdr:row>
      <xdr:rowOff>9525</xdr:rowOff>
    </xdr:from>
    <xdr:to>
      <xdr:col>7</xdr:col>
      <xdr:colOff>114300</xdr:colOff>
      <xdr:row>9</xdr:row>
      <xdr:rowOff>9525</xdr:rowOff>
    </xdr:to>
    <xdr:sp>
      <xdr:nvSpPr>
        <xdr:cNvPr id="153" name="Line 214"/>
        <xdr:cNvSpPr>
          <a:spLocks/>
        </xdr:cNvSpPr>
      </xdr:nvSpPr>
      <xdr:spPr>
        <a:xfrm>
          <a:off x="1123950" y="1724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190500</xdr:rowOff>
    </xdr:from>
    <xdr:to>
      <xdr:col>11</xdr:col>
      <xdr:colOff>333375</xdr:colOff>
      <xdr:row>9</xdr:row>
      <xdr:rowOff>19050</xdr:rowOff>
    </xdr:to>
    <xdr:sp>
      <xdr:nvSpPr>
        <xdr:cNvPr id="154" name="Line 216"/>
        <xdr:cNvSpPr>
          <a:spLocks/>
        </xdr:cNvSpPr>
      </xdr:nvSpPr>
      <xdr:spPr>
        <a:xfrm flipV="1">
          <a:off x="1114425" y="952500"/>
          <a:ext cx="3676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85725</xdr:rowOff>
    </xdr:from>
    <xdr:to>
      <xdr:col>3</xdr:col>
      <xdr:colOff>295275</xdr:colOff>
      <xdr:row>11</xdr:row>
      <xdr:rowOff>180975</xdr:rowOff>
    </xdr:to>
    <xdr:sp>
      <xdr:nvSpPr>
        <xdr:cNvPr id="155" name="Line 218"/>
        <xdr:cNvSpPr>
          <a:spLocks/>
        </xdr:cNvSpPr>
      </xdr:nvSpPr>
      <xdr:spPr>
        <a:xfrm flipV="1">
          <a:off x="1657350" y="1800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180975</xdr:rowOff>
    </xdr:from>
    <xdr:to>
      <xdr:col>3</xdr:col>
      <xdr:colOff>295275</xdr:colOff>
      <xdr:row>11</xdr:row>
      <xdr:rowOff>180975</xdr:rowOff>
    </xdr:to>
    <xdr:sp>
      <xdr:nvSpPr>
        <xdr:cNvPr id="156" name="Line 219"/>
        <xdr:cNvSpPr>
          <a:spLocks/>
        </xdr:cNvSpPr>
      </xdr:nvSpPr>
      <xdr:spPr>
        <a:xfrm>
          <a:off x="1495425" y="2276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152400</xdr:rowOff>
    </xdr:from>
    <xdr:to>
      <xdr:col>4</xdr:col>
      <xdr:colOff>152400</xdr:colOff>
      <xdr:row>12</xdr:row>
      <xdr:rowOff>0</xdr:rowOff>
    </xdr:to>
    <xdr:sp>
      <xdr:nvSpPr>
        <xdr:cNvPr id="157" name="Line 220"/>
        <xdr:cNvSpPr>
          <a:spLocks/>
        </xdr:cNvSpPr>
      </xdr:nvSpPr>
      <xdr:spPr>
        <a:xfrm flipV="1">
          <a:off x="1895475" y="2057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180975</xdr:rowOff>
    </xdr:from>
    <xdr:to>
      <xdr:col>4</xdr:col>
      <xdr:colOff>142875</xdr:colOff>
      <xdr:row>11</xdr:row>
      <xdr:rowOff>180975</xdr:rowOff>
    </xdr:to>
    <xdr:sp>
      <xdr:nvSpPr>
        <xdr:cNvPr id="158" name="Line 221"/>
        <xdr:cNvSpPr>
          <a:spLocks/>
        </xdr:cNvSpPr>
      </xdr:nvSpPr>
      <xdr:spPr>
        <a:xfrm flipH="1">
          <a:off x="1752600" y="2276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</xdr:rowOff>
    </xdr:from>
    <xdr:to>
      <xdr:col>5</xdr:col>
      <xdr:colOff>276225</xdr:colOff>
      <xdr:row>12</xdr:row>
      <xdr:rowOff>9525</xdr:rowOff>
    </xdr:to>
    <xdr:sp>
      <xdr:nvSpPr>
        <xdr:cNvPr id="159" name="Line 222"/>
        <xdr:cNvSpPr>
          <a:spLocks/>
        </xdr:cNvSpPr>
      </xdr:nvSpPr>
      <xdr:spPr>
        <a:xfrm>
          <a:off x="240030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66675</xdr:rowOff>
    </xdr:from>
    <xdr:to>
      <xdr:col>6</xdr:col>
      <xdr:colOff>371475</xdr:colOff>
      <xdr:row>11</xdr:row>
      <xdr:rowOff>180975</xdr:rowOff>
    </xdr:to>
    <xdr:sp>
      <xdr:nvSpPr>
        <xdr:cNvPr id="160" name="Line 224"/>
        <xdr:cNvSpPr>
          <a:spLocks/>
        </xdr:cNvSpPr>
      </xdr:nvSpPr>
      <xdr:spPr>
        <a:xfrm flipV="1">
          <a:off x="2390775" y="21621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14</xdr:row>
      <xdr:rowOff>85725</xdr:rowOff>
    </xdr:from>
    <xdr:to>
      <xdr:col>7</xdr:col>
      <xdr:colOff>0</xdr:colOff>
      <xdr:row>15</xdr:row>
      <xdr:rowOff>123825</xdr:rowOff>
    </xdr:to>
    <xdr:sp>
      <xdr:nvSpPr>
        <xdr:cNvPr id="161" name="Line 227"/>
        <xdr:cNvSpPr>
          <a:spLocks/>
        </xdr:cNvSpPr>
      </xdr:nvSpPr>
      <xdr:spPr>
        <a:xfrm flipV="1">
          <a:off x="2657475" y="27527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6</xdr:col>
      <xdr:colOff>285750</xdr:colOff>
      <xdr:row>15</xdr:row>
      <xdr:rowOff>0</xdr:rowOff>
    </xdr:to>
    <xdr:sp>
      <xdr:nvSpPr>
        <xdr:cNvPr id="162" name="Line 231"/>
        <xdr:cNvSpPr>
          <a:spLocks/>
        </xdr:cNvSpPr>
      </xdr:nvSpPr>
      <xdr:spPr>
        <a:xfrm>
          <a:off x="2124075" y="2762250"/>
          <a:ext cx="666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104775</xdr:rowOff>
    </xdr:from>
    <xdr:to>
      <xdr:col>2</xdr:col>
      <xdr:colOff>381000</xdr:colOff>
      <xdr:row>14</xdr:row>
      <xdr:rowOff>123825</xdr:rowOff>
    </xdr:to>
    <xdr:sp>
      <xdr:nvSpPr>
        <xdr:cNvPr id="163" name="Line 232"/>
        <xdr:cNvSpPr>
          <a:spLocks/>
        </xdr:cNvSpPr>
      </xdr:nvSpPr>
      <xdr:spPr>
        <a:xfrm flipH="1" flipV="1">
          <a:off x="1247775" y="2581275"/>
          <a:ext cx="114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</xdr:row>
      <xdr:rowOff>0</xdr:rowOff>
    </xdr:from>
    <xdr:to>
      <xdr:col>4</xdr:col>
      <xdr:colOff>9525</xdr:colOff>
      <xdr:row>14</xdr:row>
      <xdr:rowOff>28575</xdr:rowOff>
    </xdr:to>
    <xdr:sp>
      <xdr:nvSpPr>
        <xdr:cNvPr id="164" name="Line 233"/>
        <xdr:cNvSpPr>
          <a:spLocks/>
        </xdr:cNvSpPr>
      </xdr:nvSpPr>
      <xdr:spPr>
        <a:xfrm flipH="1" flipV="1">
          <a:off x="1304925" y="2667000"/>
          <a:ext cx="447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133350</xdr:rowOff>
    </xdr:from>
    <xdr:to>
      <xdr:col>5</xdr:col>
      <xdr:colOff>123825</xdr:colOff>
      <xdr:row>10</xdr:row>
      <xdr:rowOff>123825</xdr:rowOff>
    </xdr:to>
    <xdr:sp>
      <xdr:nvSpPr>
        <xdr:cNvPr id="165" name="Line 234"/>
        <xdr:cNvSpPr>
          <a:spLocks/>
        </xdr:cNvSpPr>
      </xdr:nvSpPr>
      <xdr:spPr>
        <a:xfrm flipH="1" flipV="1">
          <a:off x="2000250" y="1847850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10</xdr:row>
      <xdr:rowOff>38100</xdr:rowOff>
    </xdr:from>
    <xdr:to>
      <xdr:col>4</xdr:col>
      <xdr:colOff>371475</xdr:colOff>
      <xdr:row>14</xdr:row>
      <xdr:rowOff>19050</xdr:rowOff>
    </xdr:to>
    <xdr:sp>
      <xdr:nvSpPr>
        <xdr:cNvPr id="166" name="Line 235"/>
        <xdr:cNvSpPr>
          <a:spLocks/>
        </xdr:cNvSpPr>
      </xdr:nvSpPr>
      <xdr:spPr>
        <a:xfrm flipH="1">
          <a:off x="2028825" y="1943100"/>
          <a:ext cx="857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57150</xdr:rowOff>
    </xdr:from>
    <xdr:to>
      <xdr:col>5</xdr:col>
      <xdr:colOff>47625</xdr:colOff>
      <xdr:row>19</xdr:row>
      <xdr:rowOff>95250</xdr:rowOff>
    </xdr:to>
    <xdr:sp>
      <xdr:nvSpPr>
        <xdr:cNvPr id="167" name="Line 236"/>
        <xdr:cNvSpPr>
          <a:spLocks/>
        </xdr:cNvSpPr>
      </xdr:nvSpPr>
      <xdr:spPr>
        <a:xfrm flipH="1">
          <a:off x="1914525" y="3486150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304800</xdr:colOff>
      <xdr:row>18</xdr:row>
      <xdr:rowOff>171450</xdr:rowOff>
    </xdr:to>
    <xdr:sp>
      <xdr:nvSpPr>
        <xdr:cNvPr id="168" name="Line 237"/>
        <xdr:cNvSpPr>
          <a:spLocks/>
        </xdr:cNvSpPr>
      </xdr:nvSpPr>
      <xdr:spPr>
        <a:xfrm flipH="1">
          <a:off x="2038350" y="2857500"/>
          <a:ext cx="9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13</xdr:row>
      <xdr:rowOff>171450</xdr:rowOff>
    </xdr:from>
    <xdr:to>
      <xdr:col>7</xdr:col>
      <xdr:colOff>38100</xdr:colOff>
      <xdr:row>13</xdr:row>
      <xdr:rowOff>171450</xdr:rowOff>
    </xdr:to>
    <xdr:sp>
      <xdr:nvSpPr>
        <xdr:cNvPr id="169" name="Line 238"/>
        <xdr:cNvSpPr>
          <a:spLocks/>
        </xdr:cNvSpPr>
      </xdr:nvSpPr>
      <xdr:spPr>
        <a:xfrm>
          <a:off x="2390775" y="264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16</xdr:row>
      <xdr:rowOff>152400</xdr:rowOff>
    </xdr:from>
    <xdr:to>
      <xdr:col>6</xdr:col>
      <xdr:colOff>104775</xdr:colOff>
      <xdr:row>16</xdr:row>
      <xdr:rowOff>152400</xdr:rowOff>
    </xdr:to>
    <xdr:sp>
      <xdr:nvSpPr>
        <xdr:cNvPr id="170" name="Line 240"/>
        <xdr:cNvSpPr>
          <a:spLocks/>
        </xdr:cNvSpPr>
      </xdr:nvSpPr>
      <xdr:spPr>
        <a:xfrm>
          <a:off x="2419350" y="3200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17</xdr:row>
      <xdr:rowOff>142875</xdr:rowOff>
    </xdr:from>
    <xdr:to>
      <xdr:col>6</xdr:col>
      <xdr:colOff>361950</xdr:colOff>
      <xdr:row>17</xdr:row>
      <xdr:rowOff>142875</xdr:rowOff>
    </xdr:to>
    <xdr:sp>
      <xdr:nvSpPr>
        <xdr:cNvPr id="171" name="Line 241"/>
        <xdr:cNvSpPr>
          <a:spLocks/>
        </xdr:cNvSpPr>
      </xdr:nvSpPr>
      <xdr:spPr>
        <a:xfrm>
          <a:off x="2257425" y="3381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3</xdr:col>
      <xdr:colOff>247650</xdr:colOff>
      <xdr:row>18</xdr:row>
      <xdr:rowOff>19050</xdr:rowOff>
    </xdr:to>
    <xdr:sp>
      <xdr:nvSpPr>
        <xdr:cNvPr id="172" name="Line 242"/>
        <xdr:cNvSpPr>
          <a:spLocks/>
        </xdr:cNvSpPr>
      </xdr:nvSpPr>
      <xdr:spPr>
        <a:xfrm>
          <a:off x="1609725" y="3238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180975</xdr:rowOff>
    </xdr:from>
    <xdr:to>
      <xdr:col>3</xdr:col>
      <xdr:colOff>371475</xdr:colOff>
      <xdr:row>16</xdr:row>
      <xdr:rowOff>180975</xdr:rowOff>
    </xdr:to>
    <xdr:sp>
      <xdr:nvSpPr>
        <xdr:cNvPr id="173" name="Line 243"/>
        <xdr:cNvSpPr>
          <a:spLocks/>
        </xdr:cNvSpPr>
      </xdr:nvSpPr>
      <xdr:spPr>
        <a:xfrm>
          <a:off x="1609725" y="3228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161925</xdr:rowOff>
    </xdr:from>
    <xdr:to>
      <xdr:col>4</xdr:col>
      <xdr:colOff>95250</xdr:colOff>
      <xdr:row>19</xdr:row>
      <xdr:rowOff>104775</xdr:rowOff>
    </xdr:to>
    <xdr:sp>
      <xdr:nvSpPr>
        <xdr:cNvPr id="174" name="Line 244"/>
        <xdr:cNvSpPr>
          <a:spLocks/>
        </xdr:cNvSpPr>
      </xdr:nvSpPr>
      <xdr:spPr>
        <a:xfrm>
          <a:off x="1838325" y="3209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161925</xdr:rowOff>
    </xdr:from>
    <xdr:to>
      <xdr:col>4</xdr:col>
      <xdr:colOff>238125</xdr:colOff>
      <xdr:row>16</xdr:row>
      <xdr:rowOff>161925</xdr:rowOff>
    </xdr:to>
    <xdr:sp>
      <xdr:nvSpPr>
        <xdr:cNvPr id="175" name="Line 245"/>
        <xdr:cNvSpPr>
          <a:spLocks/>
        </xdr:cNvSpPr>
      </xdr:nvSpPr>
      <xdr:spPr>
        <a:xfrm>
          <a:off x="1838325" y="3209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180975</xdr:rowOff>
    </xdr:from>
    <xdr:to>
      <xdr:col>5</xdr:col>
      <xdr:colOff>247650</xdr:colOff>
      <xdr:row>11</xdr:row>
      <xdr:rowOff>180975</xdr:rowOff>
    </xdr:to>
    <xdr:sp>
      <xdr:nvSpPr>
        <xdr:cNvPr id="176" name="Line 247"/>
        <xdr:cNvSpPr>
          <a:spLocks/>
        </xdr:cNvSpPr>
      </xdr:nvSpPr>
      <xdr:spPr>
        <a:xfrm>
          <a:off x="2247900" y="2276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77" name="Line 249"/>
        <xdr:cNvSpPr>
          <a:spLocks/>
        </xdr:cNvSpPr>
      </xdr:nvSpPr>
      <xdr:spPr>
        <a:xfrm>
          <a:off x="2266950" y="2476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0</xdr:rowOff>
    </xdr:from>
    <xdr:to>
      <xdr:col>3</xdr:col>
      <xdr:colOff>295275</xdr:colOff>
      <xdr:row>21</xdr:row>
      <xdr:rowOff>0</xdr:rowOff>
    </xdr:to>
    <xdr:sp>
      <xdr:nvSpPr>
        <xdr:cNvPr id="178" name="Line 250"/>
        <xdr:cNvSpPr>
          <a:spLocks/>
        </xdr:cNvSpPr>
      </xdr:nvSpPr>
      <xdr:spPr>
        <a:xfrm>
          <a:off x="1019175" y="4000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21</xdr:row>
      <xdr:rowOff>180975</xdr:rowOff>
    </xdr:from>
    <xdr:to>
      <xdr:col>4</xdr:col>
      <xdr:colOff>200025</xdr:colOff>
      <xdr:row>21</xdr:row>
      <xdr:rowOff>180975</xdr:rowOff>
    </xdr:to>
    <xdr:sp>
      <xdr:nvSpPr>
        <xdr:cNvPr id="179" name="Line 251"/>
        <xdr:cNvSpPr>
          <a:spLocks/>
        </xdr:cNvSpPr>
      </xdr:nvSpPr>
      <xdr:spPr>
        <a:xfrm>
          <a:off x="1362075" y="4181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19050</xdr:rowOff>
    </xdr:from>
    <xdr:to>
      <xdr:col>6</xdr:col>
      <xdr:colOff>228600</xdr:colOff>
      <xdr:row>21</xdr:row>
      <xdr:rowOff>19050</xdr:rowOff>
    </xdr:to>
    <xdr:sp>
      <xdr:nvSpPr>
        <xdr:cNvPr id="180" name="Line 252"/>
        <xdr:cNvSpPr>
          <a:spLocks/>
        </xdr:cNvSpPr>
      </xdr:nvSpPr>
      <xdr:spPr>
        <a:xfrm>
          <a:off x="2190750" y="4019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57150</xdr:colOff>
      <xdr:row>21</xdr:row>
      <xdr:rowOff>19050</xdr:rowOff>
    </xdr:to>
    <xdr:sp>
      <xdr:nvSpPr>
        <xdr:cNvPr id="181" name="Line 253"/>
        <xdr:cNvSpPr>
          <a:spLocks/>
        </xdr:cNvSpPr>
      </xdr:nvSpPr>
      <xdr:spPr>
        <a:xfrm flipV="1">
          <a:off x="2181225" y="212407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161925</xdr:rowOff>
    </xdr:from>
    <xdr:to>
      <xdr:col>4</xdr:col>
      <xdr:colOff>209550</xdr:colOff>
      <xdr:row>21</xdr:row>
      <xdr:rowOff>171450</xdr:rowOff>
    </xdr:to>
    <xdr:sp>
      <xdr:nvSpPr>
        <xdr:cNvPr id="182" name="Line 254"/>
        <xdr:cNvSpPr>
          <a:spLocks/>
        </xdr:cNvSpPr>
      </xdr:nvSpPr>
      <xdr:spPr>
        <a:xfrm flipV="1">
          <a:off x="1952625" y="37814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171450</xdr:rowOff>
    </xdr:from>
    <xdr:to>
      <xdr:col>17</xdr:col>
      <xdr:colOff>66675</xdr:colOff>
      <xdr:row>15</xdr:row>
      <xdr:rowOff>76200</xdr:rowOff>
    </xdr:to>
    <xdr:sp>
      <xdr:nvSpPr>
        <xdr:cNvPr id="183" name="Line 255"/>
        <xdr:cNvSpPr>
          <a:spLocks/>
        </xdr:cNvSpPr>
      </xdr:nvSpPr>
      <xdr:spPr>
        <a:xfrm>
          <a:off x="6915150" y="28384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38100</xdr:rowOff>
    </xdr:from>
    <xdr:to>
      <xdr:col>7</xdr:col>
      <xdr:colOff>209550</xdr:colOff>
      <xdr:row>20</xdr:row>
      <xdr:rowOff>180975</xdr:rowOff>
    </xdr:to>
    <xdr:sp>
      <xdr:nvSpPr>
        <xdr:cNvPr id="184" name="Line 257"/>
        <xdr:cNvSpPr>
          <a:spLocks/>
        </xdr:cNvSpPr>
      </xdr:nvSpPr>
      <xdr:spPr>
        <a:xfrm>
          <a:off x="3019425" y="3848100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9525</xdr:rowOff>
    </xdr:from>
    <xdr:to>
      <xdr:col>16</xdr:col>
      <xdr:colOff>342900</xdr:colOff>
      <xdr:row>14</xdr:row>
      <xdr:rowOff>85725</xdr:rowOff>
    </xdr:to>
    <xdr:sp>
      <xdr:nvSpPr>
        <xdr:cNvPr id="185" name="Rectangle 258"/>
        <xdr:cNvSpPr>
          <a:spLocks/>
        </xdr:cNvSpPr>
      </xdr:nvSpPr>
      <xdr:spPr>
        <a:xfrm>
          <a:off x="3038475" y="1724025"/>
          <a:ext cx="3829050" cy="1028700"/>
        </a:xfrm>
        <a:prstGeom prst="rect">
          <a:avLst/>
        </a:prstGeom>
        <a:solidFill>
          <a:srgbClr val="EAEAEA"/>
        </a:solidFill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</xdr:row>
      <xdr:rowOff>142875</xdr:rowOff>
    </xdr:from>
    <xdr:to>
      <xdr:col>15</xdr:col>
      <xdr:colOff>171450</xdr:colOff>
      <xdr:row>3</xdr:row>
      <xdr:rowOff>28575</xdr:rowOff>
    </xdr:to>
    <xdr:sp>
      <xdr:nvSpPr>
        <xdr:cNvPr id="186" name="TextBox 1"/>
        <xdr:cNvSpPr txBox="1">
          <a:spLocks noChangeArrowheads="1"/>
        </xdr:cNvSpPr>
      </xdr:nvSpPr>
      <xdr:spPr>
        <a:xfrm>
          <a:off x="5943600" y="33337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9</xdr:col>
      <xdr:colOff>361950</xdr:colOff>
      <xdr:row>1</xdr:row>
      <xdr:rowOff>161925</xdr:rowOff>
    </xdr:from>
    <xdr:to>
      <xdr:col>10</xdr:col>
      <xdr:colOff>352425</xdr:colOff>
      <xdr:row>3</xdr:row>
      <xdr:rowOff>9525</xdr:rowOff>
    </xdr:to>
    <xdr:sp>
      <xdr:nvSpPr>
        <xdr:cNvPr id="187" name="TextBox 189"/>
        <xdr:cNvSpPr txBox="1">
          <a:spLocks noChangeArrowheads="1"/>
        </xdr:cNvSpPr>
      </xdr:nvSpPr>
      <xdr:spPr>
        <a:xfrm>
          <a:off x="4057650" y="352425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5</xdr:col>
      <xdr:colOff>342900</xdr:colOff>
      <xdr:row>1</xdr:row>
      <xdr:rowOff>180975</xdr:rowOff>
    </xdr:from>
    <xdr:to>
      <xdr:col>6</xdr:col>
      <xdr:colOff>342900</xdr:colOff>
      <xdr:row>2</xdr:row>
      <xdr:rowOff>161925</xdr:rowOff>
    </xdr:to>
    <xdr:sp>
      <xdr:nvSpPr>
        <xdr:cNvPr id="188" name="TextBox 190"/>
        <xdr:cNvSpPr txBox="1">
          <a:spLocks noChangeArrowheads="1"/>
        </xdr:cNvSpPr>
      </xdr:nvSpPr>
      <xdr:spPr>
        <a:xfrm>
          <a:off x="2466975" y="3714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3"/>
  <sheetViews>
    <sheetView showGridLines="0" tabSelected="1" view="pageBreakPreview" zoomScale="85" zoomScaleNormal="85" zoomScaleSheetLayoutView="85" zoomScalePageLayoutView="0" workbookViewId="0" topLeftCell="A1">
      <selection activeCell="T12" sqref="T12"/>
    </sheetView>
  </sheetViews>
  <sheetFormatPr defaultColWidth="9.140625" defaultRowHeight="15" customHeight="1"/>
  <cols>
    <col min="1" max="1" width="9.140625" style="78" customWidth="1"/>
    <col min="2" max="2" width="5.57421875" style="78" customWidth="1"/>
    <col min="3" max="7" width="5.7109375" style="78" customWidth="1"/>
    <col min="8" max="8" width="6.421875" style="78" customWidth="1"/>
    <col min="9" max="11" width="5.7109375" style="78" customWidth="1"/>
    <col min="12" max="12" width="6.57421875" style="78" customWidth="1"/>
    <col min="13" max="13" width="7.28125" style="78" customWidth="1"/>
    <col min="14" max="17" width="5.7109375" style="78" customWidth="1"/>
    <col min="18" max="18" width="2.28125" style="78" customWidth="1"/>
    <col min="19" max="19" width="5.7109375" style="78" customWidth="1"/>
    <col min="20" max="16384" width="9.140625" style="78" customWidth="1"/>
  </cols>
  <sheetData>
    <row r="1" ht="15" customHeight="1" thickBot="1"/>
    <row r="2" spans="2:20" ht="15" customHeight="1">
      <c r="B2" s="181" t="s">
        <v>72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79"/>
      <c r="T2" s="9"/>
    </row>
    <row r="3" spans="2:20" ht="15" customHeight="1">
      <c r="B3" s="75"/>
      <c r="C3" s="77"/>
      <c r="D3" s="77"/>
      <c r="E3" s="14" t="s">
        <v>23</v>
      </c>
      <c r="F3" s="201">
        <v>3.05</v>
      </c>
      <c r="G3" s="201"/>
      <c r="H3" s="9"/>
      <c r="I3" s="15" t="s">
        <v>24</v>
      </c>
      <c r="J3" s="201">
        <v>4.57</v>
      </c>
      <c r="K3" s="201"/>
      <c r="L3" s="11"/>
      <c r="M3" s="15" t="s">
        <v>25</v>
      </c>
      <c r="N3" s="200">
        <v>5</v>
      </c>
      <c r="O3" s="200"/>
      <c r="P3" s="9"/>
      <c r="Q3" s="189">
        <f>N3*1000</f>
        <v>5000</v>
      </c>
      <c r="R3" s="190"/>
      <c r="S3" s="9"/>
      <c r="T3" s="9"/>
    </row>
    <row r="4" spans="2:28" ht="15" customHeight="1">
      <c r="B4" s="75"/>
      <c r="C4" s="10"/>
      <c r="D4" s="186" t="s">
        <v>56</v>
      </c>
      <c r="E4" s="186"/>
      <c r="F4" s="139">
        <v>40</v>
      </c>
      <c r="G4" s="140" t="s">
        <v>27</v>
      </c>
      <c r="H4" s="10"/>
      <c r="I4" s="12"/>
      <c r="J4" s="12"/>
      <c r="K4" s="12"/>
      <c r="L4" s="12"/>
      <c r="M4" s="12"/>
      <c r="N4" s="12"/>
      <c r="O4" s="12"/>
      <c r="P4" s="12"/>
      <c r="Q4" s="12"/>
      <c r="R4" s="178"/>
      <c r="S4" s="10"/>
      <c r="T4" s="9"/>
      <c r="U4" s="10"/>
      <c r="V4" s="10"/>
      <c r="W4" s="10"/>
      <c r="X4" s="10"/>
      <c r="Y4" s="9"/>
      <c r="Z4" s="9"/>
      <c r="AA4" s="9"/>
      <c r="AB4" s="9"/>
    </row>
    <row r="5" spans="2:28" ht="15" customHeight="1">
      <c r="B5" s="75"/>
      <c r="C5" s="9"/>
      <c r="D5" s="9"/>
      <c r="E5" s="9"/>
      <c r="F5" s="9"/>
      <c r="G5" s="9"/>
      <c r="H5" s="9"/>
      <c r="I5" s="13"/>
      <c r="J5" s="13"/>
      <c r="K5" s="13"/>
      <c r="L5" s="13"/>
      <c r="M5" s="13"/>
      <c r="N5" s="13"/>
      <c r="O5" s="13"/>
      <c r="P5" s="13"/>
      <c r="Q5" s="13"/>
      <c r="R5" s="17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15" customHeight="1">
      <c r="B6" s="7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73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5" customHeight="1">
      <c r="B7" s="7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73"/>
      <c r="S7" s="9"/>
      <c r="T7" s="9"/>
      <c r="U7" s="9"/>
      <c r="V7" s="9"/>
      <c r="W7" s="80"/>
      <c r="X7" s="9"/>
      <c r="Y7" s="9"/>
      <c r="Z7" s="9"/>
      <c r="AA7" s="9"/>
      <c r="AB7" s="9"/>
    </row>
    <row r="8" spans="2:28" ht="15" customHeight="1">
      <c r="B8" s="7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73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28" ht="15" customHeight="1">
      <c r="B9" s="7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73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15" customHeight="1">
      <c r="B10" s="7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73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5" customHeight="1">
      <c r="B11" s="7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73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5" customHeight="1">
      <c r="B12" s="75"/>
      <c r="C12" s="9"/>
      <c r="D12" s="70" t="s">
        <v>4</v>
      </c>
      <c r="E12" s="81" t="s">
        <v>13</v>
      </c>
      <c r="F12" s="70" t="s">
        <v>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73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5" customHeight="1">
      <c r="B13" s="75"/>
      <c r="C13" s="9"/>
      <c r="D13" s="70"/>
      <c r="E13" s="77"/>
      <c r="F13" s="77" t="s">
        <v>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3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5" customHeight="1">
      <c r="B14" s="75"/>
      <c r="C14" s="9"/>
      <c r="D14" s="9"/>
      <c r="E14" s="9"/>
      <c r="F14" s="82" t="s">
        <v>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73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5" customHeight="1">
      <c r="B15" s="75"/>
      <c r="C15" s="72"/>
      <c r="D15" s="71" t="s">
        <v>71</v>
      </c>
      <c r="E15" s="83" t="s">
        <v>12</v>
      </c>
      <c r="F15" s="8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73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5" customHeight="1">
      <c r="B16" s="75"/>
      <c r="C16" s="9"/>
      <c r="D16" s="9"/>
      <c r="E16" s="85" t="s">
        <v>30</v>
      </c>
      <c r="F16" s="8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73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5" customHeight="1">
      <c r="B17" s="75"/>
      <c r="C17" s="9"/>
      <c r="D17" s="72" t="s">
        <v>10</v>
      </c>
      <c r="E17" s="12" t="s">
        <v>11</v>
      </c>
      <c r="F17" s="86" t="s">
        <v>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3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28" ht="15" customHeight="1">
      <c r="B18" s="75"/>
      <c r="C18" s="9"/>
      <c r="D18" s="73"/>
      <c r="E18" s="87"/>
      <c r="F18" s="73" t="s">
        <v>8</v>
      </c>
      <c r="G18" s="9"/>
      <c r="H18" s="9"/>
      <c r="I18" s="9"/>
      <c r="J18" s="9"/>
      <c r="K18" s="9"/>
      <c r="L18" s="9"/>
      <c r="M18" s="88" t="s">
        <v>67</v>
      </c>
      <c r="N18" s="9"/>
      <c r="O18" s="77"/>
      <c r="P18" s="77"/>
      <c r="Q18" s="9"/>
      <c r="R18" s="173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5" customHeight="1">
      <c r="B19" s="7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73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15" customHeight="1">
      <c r="B20" s="7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3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15" customHeight="1">
      <c r="B21" s="75"/>
      <c r="C21" s="194" t="s">
        <v>21</v>
      </c>
      <c r="D21" s="194"/>
      <c r="E21" s="9"/>
      <c r="F21" s="186" t="s">
        <v>16</v>
      </c>
      <c r="G21" s="186"/>
      <c r="H21" s="9"/>
      <c r="I21" s="9"/>
      <c r="J21" s="9"/>
      <c r="K21" s="9"/>
      <c r="L21" s="9"/>
      <c r="M21" s="9"/>
      <c r="N21" s="9"/>
      <c r="O21" s="9"/>
      <c r="P21" s="9"/>
      <c r="Q21" s="9"/>
      <c r="R21" s="173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5" customHeight="1">
      <c r="B22" s="75"/>
      <c r="C22" s="9"/>
      <c r="D22" s="89" t="s">
        <v>66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73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5" customHeight="1">
      <c r="B23" s="7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73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33" customHeight="1" thickBot="1">
      <c r="B24" s="180"/>
      <c r="C24" s="197" t="s">
        <v>68</v>
      </c>
      <c r="D24" s="198"/>
      <c r="E24" s="92" t="s">
        <v>0</v>
      </c>
      <c r="F24" s="93" t="s">
        <v>1</v>
      </c>
      <c r="G24" s="92" t="s">
        <v>2</v>
      </c>
      <c r="H24" s="94"/>
      <c r="I24" s="92" t="s">
        <v>69</v>
      </c>
      <c r="J24" s="94"/>
      <c r="K24" s="95" t="s">
        <v>28</v>
      </c>
      <c r="L24" s="96" t="s">
        <v>70</v>
      </c>
      <c r="M24" s="92" t="s">
        <v>73</v>
      </c>
      <c r="N24" s="97" t="s">
        <v>32</v>
      </c>
      <c r="O24" s="92" t="s">
        <v>29</v>
      </c>
      <c r="P24" s="98" t="s">
        <v>64</v>
      </c>
      <c r="Q24" s="9"/>
      <c r="R24" s="173"/>
      <c r="T24" s="9"/>
      <c r="U24" s="9"/>
      <c r="V24" s="9"/>
      <c r="W24" s="9"/>
      <c r="X24" s="9"/>
      <c r="Y24" s="9"/>
      <c r="Z24" s="9"/>
      <c r="AA24" s="9"/>
      <c r="AB24" s="9"/>
    </row>
    <row r="25" spans="2:28" ht="20.25" customHeight="1">
      <c r="B25" s="147" t="s">
        <v>16</v>
      </c>
      <c r="C25" s="147"/>
      <c r="D25" s="99">
        <v>1</v>
      </c>
      <c r="E25" s="9"/>
      <c r="F25" s="100"/>
      <c r="G25" s="100"/>
      <c r="H25" s="100"/>
      <c r="I25" s="100"/>
      <c r="J25" s="100"/>
      <c r="K25" s="100"/>
      <c r="L25" s="9"/>
      <c r="M25" s="101"/>
      <c r="N25" s="100"/>
      <c r="O25" s="100"/>
      <c r="P25" s="102"/>
      <c r="Q25" s="9"/>
      <c r="R25" s="173"/>
      <c r="T25" s="9"/>
      <c r="U25" s="9"/>
      <c r="V25" s="80"/>
      <c r="W25" s="9"/>
      <c r="X25" s="9"/>
      <c r="Y25" s="9"/>
      <c r="Z25" s="9"/>
      <c r="AA25" s="9"/>
      <c r="AB25" s="9"/>
    </row>
    <row r="26" spans="2:28" ht="19.5" customHeight="1">
      <c r="B26" s="75"/>
      <c r="C26" s="187" t="s">
        <v>17</v>
      </c>
      <c r="D26" s="188"/>
      <c r="E26" s="103" t="s">
        <v>4</v>
      </c>
      <c r="F26" s="104"/>
      <c r="G26" s="141">
        <v>20</v>
      </c>
      <c r="H26" s="105" t="s">
        <v>31</v>
      </c>
      <c r="I26" s="141">
        <v>152</v>
      </c>
      <c r="J26" s="106" t="s">
        <v>14</v>
      </c>
      <c r="K26" s="107">
        <f>M28+2*75/1000</f>
        <v>3.882</v>
      </c>
      <c r="L26" s="96">
        <v>1</v>
      </c>
      <c r="M26" s="108">
        <f>(Q$3-2*F$4)/1000</f>
        <v>4.92</v>
      </c>
      <c r="N26" s="103">
        <f>ROUND(M26*1000/I26,)*L26</f>
        <v>32</v>
      </c>
      <c r="O26" s="109">
        <f>G26*G26/162</f>
        <v>2.4691358024691357</v>
      </c>
      <c r="P26" s="110">
        <f>ROUNDUP(O26*N26*M26,-1)</f>
        <v>390</v>
      </c>
      <c r="Q26" s="9"/>
      <c r="R26" s="173"/>
      <c r="T26" s="9"/>
      <c r="U26" s="9"/>
      <c r="V26" s="9"/>
      <c r="W26" s="9"/>
      <c r="X26" s="9"/>
      <c r="Y26" s="9"/>
      <c r="Z26" s="9"/>
      <c r="AA26" s="9"/>
      <c r="AB26" s="9"/>
    </row>
    <row r="27" spans="2:28" ht="19.5" customHeight="1">
      <c r="B27" s="75"/>
      <c r="C27" s="187" t="s">
        <v>18</v>
      </c>
      <c r="D27" s="188"/>
      <c r="E27" s="103" t="s">
        <v>13</v>
      </c>
      <c r="F27" s="104"/>
      <c r="G27" s="141">
        <v>20</v>
      </c>
      <c r="H27" s="105" t="s">
        <v>31</v>
      </c>
      <c r="I27" s="141">
        <v>203</v>
      </c>
      <c r="J27" s="106" t="s">
        <v>14</v>
      </c>
      <c r="K27" s="111">
        <f>K26</f>
        <v>3.882</v>
      </c>
      <c r="L27" s="96">
        <f>L26</f>
        <v>1</v>
      </c>
      <c r="M27" s="108">
        <f>(Q$3-2*F$4)/1000</f>
        <v>4.92</v>
      </c>
      <c r="N27" s="103">
        <f>ROUND(M27*1000/I27,)*L27</f>
        <v>24</v>
      </c>
      <c r="O27" s="109">
        <f>G27*G27/162</f>
        <v>2.4691358024691357</v>
      </c>
      <c r="P27" s="110">
        <f>ROUNDUP(O27*N27*M27,-1)</f>
        <v>300</v>
      </c>
      <c r="Q27" s="9"/>
      <c r="R27" s="173"/>
      <c r="T27" s="9"/>
      <c r="U27" s="9"/>
      <c r="V27" s="9"/>
      <c r="W27" s="9"/>
      <c r="X27" s="9"/>
      <c r="Y27" s="9"/>
      <c r="Z27" s="9"/>
      <c r="AA27" s="9"/>
      <c r="AB27" s="9"/>
    </row>
    <row r="28" spans="2:28" ht="19.5" customHeight="1" thickBot="1">
      <c r="B28" s="75"/>
      <c r="C28" s="187" t="s">
        <v>19</v>
      </c>
      <c r="D28" s="188"/>
      <c r="E28" s="91" t="s">
        <v>12</v>
      </c>
      <c r="F28" s="90"/>
      <c r="G28" s="142">
        <v>12</v>
      </c>
      <c r="H28" s="112" t="s">
        <v>31</v>
      </c>
      <c r="I28" s="142">
        <v>203</v>
      </c>
      <c r="J28" s="113" t="s">
        <v>14</v>
      </c>
      <c r="K28" s="114">
        <f>M27</f>
        <v>4.92</v>
      </c>
      <c r="L28" s="94">
        <v>2</v>
      </c>
      <c r="M28" s="115">
        <f>(M29-2*F$4)/1000</f>
        <v>3.732</v>
      </c>
      <c r="N28" s="91">
        <f>ROUND(M28*1000/I28,)*L28</f>
        <v>36</v>
      </c>
      <c r="O28" s="116">
        <f>G28*G28/162</f>
        <v>0.8888888888888888</v>
      </c>
      <c r="P28" s="110">
        <f>ROUNDUP(O28*N28*M28,-1)</f>
        <v>120</v>
      </c>
      <c r="Q28" s="9"/>
      <c r="R28" s="173"/>
      <c r="T28" s="9"/>
      <c r="U28" s="9"/>
      <c r="V28" s="9"/>
      <c r="W28" s="9"/>
      <c r="X28" s="9"/>
      <c r="Y28" s="9"/>
      <c r="Z28" s="9"/>
      <c r="AA28" s="9"/>
      <c r="AB28" s="9"/>
    </row>
    <row r="29" spans="2:28" ht="19.5" customHeight="1" thickBot="1">
      <c r="B29" s="76"/>
      <c r="C29" s="192" t="s">
        <v>26</v>
      </c>
      <c r="D29" s="199"/>
      <c r="E29" s="143">
        <v>381</v>
      </c>
      <c r="F29" s="117" t="s">
        <v>27</v>
      </c>
      <c r="G29" s="184" t="s">
        <v>59</v>
      </c>
      <c r="H29" s="185"/>
      <c r="I29" s="118">
        <f>F3*1000</f>
        <v>3050</v>
      </c>
      <c r="J29" s="58" t="s">
        <v>27</v>
      </c>
      <c r="K29" s="184" t="s">
        <v>55</v>
      </c>
      <c r="L29" s="185"/>
      <c r="M29" s="119">
        <f>F3*1000+2*E39</f>
        <v>3812</v>
      </c>
      <c r="N29" s="58" t="s">
        <v>27</v>
      </c>
      <c r="O29" s="104"/>
      <c r="P29" s="103"/>
      <c r="Q29" s="9"/>
      <c r="R29" s="173"/>
      <c r="T29" s="9"/>
      <c r="U29" s="9"/>
      <c r="V29" s="9"/>
      <c r="W29" s="9"/>
      <c r="X29" s="9"/>
      <c r="Y29" s="9"/>
      <c r="Z29" s="9"/>
      <c r="AA29" s="9"/>
      <c r="AB29" s="9"/>
    </row>
    <row r="30" spans="2:28" ht="19.5" customHeight="1">
      <c r="B30" s="147" t="s">
        <v>20</v>
      </c>
      <c r="C30" s="147"/>
      <c r="D30" s="57">
        <v>1</v>
      </c>
      <c r="E30" s="57"/>
      <c r="F30" s="55"/>
      <c r="G30" s="55"/>
      <c r="H30" s="55"/>
      <c r="I30" s="55"/>
      <c r="J30" s="55"/>
      <c r="K30" s="57"/>
      <c r="L30" s="3"/>
      <c r="M30" s="55"/>
      <c r="N30" s="56"/>
      <c r="O30" s="23"/>
      <c r="P30" s="74"/>
      <c r="Q30" s="9"/>
      <c r="R30" s="173"/>
      <c r="T30" s="9"/>
      <c r="U30" s="9"/>
      <c r="V30" s="9"/>
      <c r="W30" s="9"/>
      <c r="X30" s="9"/>
      <c r="Y30" s="9"/>
      <c r="Z30" s="9"/>
      <c r="AA30" s="9"/>
      <c r="AB30" s="9"/>
    </row>
    <row r="31" spans="2:28" ht="19.5" customHeight="1">
      <c r="B31" s="75"/>
      <c r="C31" s="187" t="s">
        <v>17</v>
      </c>
      <c r="D31" s="191"/>
      <c r="E31" s="96" t="s">
        <v>10</v>
      </c>
      <c r="F31" s="120"/>
      <c r="G31" s="141">
        <v>20</v>
      </c>
      <c r="H31" s="105" t="s">
        <v>31</v>
      </c>
      <c r="I31" s="141">
        <v>203</v>
      </c>
      <c r="J31" s="106" t="s">
        <v>14</v>
      </c>
      <c r="K31" s="120">
        <f>K27</f>
        <v>3.882</v>
      </c>
      <c r="L31" s="96">
        <v>1</v>
      </c>
      <c r="M31" s="108">
        <f>M27</f>
        <v>4.92</v>
      </c>
      <c r="N31" s="103">
        <f>ROUND(M31*1000/I31,)*L31</f>
        <v>24</v>
      </c>
      <c r="O31" s="109">
        <f>G31*G31/162</f>
        <v>2.4691358024691357</v>
      </c>
      <c r="P31" s="110">
        <f>ROUNDUP(O31*N31*M31,-1)</f>
        <v>300</v>
      </c>
      <c r="Q31" s="9"/>
      <c r="R31" s="173"/>
      <c r="T31" s="9"/>
      <c r="U31" s="9"/>
      <c r="V31" s="9"/>
      <c r="W31" s="9"/>
      <c r="X31" s="9"/>
      <c r="Y31" s="9"/>
      <c r="Z31" s="9"/>
      <c r="AA31" s="9"/>
      <c r="AB31" s="9"/>
    </row>
    <row r="32" spans="2:28" ht="19.5" customHeight="1">
      <c r="B32" s="75"/>
      <c r="C32" s="187" t="s">
        <v>18</v>
      </c>
      <c r="D32" s="191"/>
      <c r="E32" s="96" t="s">
        <v>11</v>
      </c>
      <c r="F32" s="120"/>
      <c r="G32" s="141">
        <v>20</v>
      </c>
      <c r="H32" s="105" t="s">
        <v>31</v>
      </c>
      <c r="I32" s="141">
        <v>152</v>
      </c>
      <c r="J32" s="106" t="s">
        <v>14</v>
      </c>
      <c r="K32" s="120">
        <f>K27</f>
        <v>3.882</v>
      </c>
      <c r="L32" s="96">
        <v>1</v>
      </c>
      <c r="M32" s="108">
        <f>M31</f>
        <v>4.92</v>
      </c>
      <c r="N32" s="121">
        <f>ROUND(M32*1000/I32,)*L32</f>
        <v>32</v>
      </c>
      <c r="O32" s="109">
        <f>G32*G32/162</f>
        <v>2.4691358024691357</v>
      </c>
      <c r="P32" s="110">
        <f>ROUNDUP(O32*N32*M32,-1)</f>
        <v>390</v>
      </c>
      <c r="Q32" s="9"/>
      <c r="R32" s="173"/>
      <c r="T32" s="9"/>
      <c r="U32" s="9"/>
      <c r="V32" s="9"/>
      <c r="W32" s="9"/>
      <c r="X32" s="9"/>
      <c r="Y32" s="9"/>
      <c r="Z32" s="9"/>
      <c r="AA32" s="9"/>
      <c r="AB32" s="9"/>
    </row>
    <row r="33" spans="2:28" ht="19.5" customHeight="1" thickBot="1">
      <c r="B33" s="75"/>
      <c r="C33" s="187" t="s">
        <v>19</v>
      </c>
      <c r="D33" s="191"/>
      <c r="E33" s="94" t="s">
        <v>12</v>
      </c>
      <c r="F33" s="90"/>
      <c r="G33" s="142">
        <v>12</v>
      </c>
      <c r="H33" s="112" t="s">
        <v>31</v>
      </c>
      <c r="I33" s="142">
        <v>152</v>
      </c>
      <c r="J33" s="113" t="s">
        <v>14</v>
      </c>
      <c r="K33" s="114">
        <f>M32</f>
        <v>4.92</v>
      </c>
      <c r="L33" s="94">
        <v>2</v>
      </c>
      <c r="M33" s="115">
        <f>M28</f>
        <v>3.732</v>
      </c>
      <c r="N33" s="122">
        <f>ROUND(M33*1000/I33,)*L33</f>
        <v>50</v>
      </c>
      <c r="O33" s="116">
        <f>G33*G33/162</f>
        <v>0.8888888888888888</v>
      </c>
      <c r="P33" s="123">
        <f>ROUNDUP(O33*N33*M33,-1)</f>
        <v>170</v>
      </c>
      <c r="Q33" s="9"/>
      <c r="R33" s="173"/>
      <c r="T33" s="9"/>
      <c r="U33" s="9"/>
      <c r="V33" s="9"/>
      <c r="W33" s="9"/>
      <c r="X33" s="9"/>
      <c r="Y33" s="9"/>
      <c r="Z33" s="9"/>
      <c r="AA33" s="9"/>
      <c r="AB33" s="9"/>
    </row>
    <row r="34" spans="2:28" ht="19.5" customHeight="1" thickBot="1">
      <c r="B34" s="75"/>
      <c r="C34" s="202" t="s">
        <v>26</v>
      </c>
      <c r="D34" s="202"/>
      <c r="E34" s="144">
        <v>381</v>
      </c>
      <c r="F34" s="117" t="s">
        <v>22</v>
      </c>
      <c r="G34" s="184" t="s">
        <v>59</v>
      </c>
      <c r="H34" s="185"/>
      <c r="I34" s="118">
        <f>I29</f>
        <v>3050</v>
      </c>
      <c r="J34" s="117" t="str">
        <f>J29</f>
        <v>mm</v>
      </c>
      <c r="K34" s="184" t="s">
        <v>55</v>
      </c>
      <c r="L34" s="185"/>
      <c r="M34" s="119">
        <f>M29</f>
        <v>3812</v>
      </c>
      <c r="N34" s="58" t="s">
        <v>27</v>
      </c>
      <c r="O34" s="124"/>
      <c r="P34" s="103"/>
      <c r="Q34" s="9"/>
      <c r="R34" s="173"/>
      <c r="T34" s="9"/>
      <c r="U34" s="9"/>
      <c r="V34" s="9"/>
      <c r="W34" s="9"/>
      <c r="X34" s="9"/>
      <c r="Y34" s="9"/>
      <c r="Z34" s="9"/>
      <c r="AA34" s="9"/>
      <c r="AB34" s="9"/>
    </row>
    <row r="35" spans="2:28" ht="19.5" customHeight="1">
      <c r="B35" s="147" t="s">
        <v>21</v>
      </c>
      <c r="C35" s="125"/>
      <c r="D35" s="146">
        <v>2</v>
      </c>
      <c r="E35" s="57"/>
      <c r="F35" s="55"/>
      <c r="G35" s="55"/>
      <c r="H35" s="55"/>
      <c r="I35" s="55"/>
      <c r="J35" s="55"/>
      <c r="K35" s="57"/>
      <c r="L35" s="3"/>
      <c r="M35" s="55"/>
      <c r="N35" s="56"/>
      <c r="O35" s="23"/>
      <c r="P35" s="74"/>
      <c r="Q35" s="9"/>
      <c r="R35" s="173"/>
      <c r="T35" s="9"/>
      <c r="U35" s="9"/>
      <c r="V35" s="9"/>
      <c r="W35" s="9"/>
      <c r="X35" s="9"/>
      <c r="Y35" s="9"/>
      <c r="Z35" s="9"/>
      <c r="AA35" s="9"/>
      <c r="AB35" s="9"/>
    </row>
    <row r="36" spans="2:28" ht="19.5" customHeight="1">
      <c r="B36" s="75"/>
      <c r="C36" s="203" t="s">
        <v>60</v>
      </c>
      <c r="D36" s="204"/>
      <c r="E36" s="103" t="s">
        <v>5</v>
      </c>
      <c r="F36" s="120"/>
      <c r="G36" s="141">
        <v>20</v>
      </c>
      <c r="H36" s="106" t="s">
        <v>31</v>
      </c>
      <c r="I36" s="141">
        <v>152</v>
      </c>
      <c r="J36" s="106" t="s">
        <v>14</v>
      </c>
      <c r="K36" s="120">
        <f>K32</f>
        <v>3.882</v>
      </c>
      <c r="L36" s="96">
        <v>2</v>
      </c>
      <c r="M36" s="108">
        <f>M32</f>
        <v>4.92</v>
      </c>
      <c r="N36" s="103">
        <f>ROUND(M36*1000/I36,)*L36</f>
        <v>64</v>
      </c>
      <c r="O36" s="109">
        <f>G36*G36/162</f>
        <v>2.4691358024691357</v>
      </c>
      <c r="P36" s="110">
        <f>ROUNDUP(O36*N36*M36,-1)</f>
        <v>780</v>
      </c>
      <c r="Q36" s="9"/>
      <c r="R36" s="173"/>
      <c r="T36" s="9"/>
      <c r="U36" s="9"/>
      <c r="V36" s="9"/>
      <c r="W36" s="9"/>
      <c r="X36" s="9"/>
      <c r="Y36" s="9"/>
      <c r="Z36" s="9"/>
      <c r="AA36" s="9"/>
      <c r="AB36" s="9"/>
    </row>
    <row r="37" spans="2:28" ht="19.5" customHeight="1">
      <c r="B37" s="75"/>
      <c r="C37" s="187" t="s">
        <v>61</v>
      </c>
      <c r="D37" s="188"/>
      <c r="E37" s="103" t="s">
        <v>6</v>
      </c>
      <c r="F37" s="120"/>
      <c r="G37" s="141">
        <v>20</v>
      </c>
      <c r="H37" s="106" t="s">
        <v>31</v>
      </c>
      <c r="I37" s="141">
        <v>203</v>
      </c>
      <c r="J37" s="106" t="s">
        <v>14</v>
      </c>
      <c r="K37" s="120">
        <f>K36</f>
        <v>3.882</v>
      </c>
      <c r="L37" s="96">
        <v>2</v>
      </c>
      <c r="M37" s="108">
        <f>M36</f>
        <v>4.92</v>
      </c>
      <c r="N37" s="121">
        <f>ROUND(M37*1000/I37,)*L37</f>
        <v>48</v>
      </c>
      <c r="O37" s="109">
        <f>G37*G37/162</f>
        <v>2.4691358024691357</v>
      </c>
      <c r="P37" s="110">
        <f>ROUNDUP(O37*N37*M37,-1)</f>
        <v>590</v>
      </c>
      <c r="Q37" s="9"/>
      <c r="R37" s="173"/>
      <c r="T37" s="9"/>
      <c r="U37" s="9"/>
      <c r="V37" s="9"/>
      <c r="W37" s="9"/>
      <c r="X37" s="9"/>
      <c r="Y37" s="9"/>
      <c r="Z37" s="9"/>
      <c r="AA37" s="9"/>
      <c r="AB37" s="9"/>
    </row>
    <row r="38" spans="2:28" ht="19.5" customHeight="1" thickBot="1">
      <c r="B38" s="75"/>
      <c r="C38" s="187" t="s">
        <v>19</v>
      </c>
      <c r="D38" s="188"/>
      <c r="E38" s="91" t="s">
        <v>12</v>
      </c>
      <c r="F38" s="90"/>
      <c r="G38" s="142">
        <v>12</v>
      </c>
      <c r="H38" s="112" t="s">
        <v>31</v>
      </c>
      <c r="I38" s="142">
        <v>203</v>
      </c>
      <c r="J38" s="113" t="s">
        <v>14</v>
      </c>
      <c r="K38" s="114">
        <f>M37</f>
        <v>4.92</v>
      </c>
      <c r="L38" s="94">
        <v>4</v>
      </c>
      <c r="M38" s="115">
        <f>M33</f>
        <v>3.732</v>
      </c>
      <c r="N38" s="122">
        <f>ROUND(M38*1000/I38,)*L38</f>
        <v>72</v>
      </c>
      <c r="O38" s="116">
        <f>G38*G38/162</f>
        <v>0.8888888888888888</v>
      </c>
      <c r="P38" s="110">
        <f>ROUNDUP(O38*N38*M38,-1)</f>
        <v>240</v>
      </c>
      <c r="Q38" s="9"/>
      <c r="R38" s="173"/>
      <c r="T38" s="9"/>
      <c r="U38" s="9"/>
      <c r="V38" s="9"/>
      <c r="W38" s="9"/>
      <c r="X38" s="9"/>
      <c r="Y38" s="9"/>
      <c r="Z38" s="9"/>
      <c r="AA38" s="9"/>
      <c r="AB38" s="9"/>
    </row>
    <row r="39" spans="2:28" ht="19.5" customHeight="1" thickBot="1">
      <c r="B39" s="76"/>
      <c r="C39" s="192" t="s">
        <v>26</v>
      </c>
      <c r="D39" s="193"/>
      <c r="E39" s="143">
        <v>381</v>
      </c>
      <c r="F39" s="117" t="s">
        <v>22</v>
      </c>
      <c r="G39" s="195" t="s">
        <v>57</v>
      </c>
      <c r="H39" s="196"/>
      <c r="I39" s="118">
        <f>J3*1000</f>
        <v>4570</v>
      </c>
      <c r="J39" s="126" t="s">
        <v>27</v>
      </c>
      <c r="K39" s="184" t="s">
        <v>58</v>
      </c>
      <c r="L39" s="185"/>
      <c r="M39" s="119">
        <f>J3*1000+2*E29</f>
        <v>5332</v>
      </c>
      <c r="N39" s="127" t="s">
        <v>27</v>
      </c>
      <c r="O39" s="124"/>
      <c r="P39" s="121"/>
      <c r="Q39" s="9"/>
      <c r="R39" s="173"/>
      <c r="T39" s="9"/>
      <c r="U39" s="9"/>
      <c r="V39" s="9"/>
      <c r="W39" s="9"/>
      <c r="X39" s="9"/>
      <c r="Y39" s="9"/>
      <c r="Z39" s="9"/>
      <c r="AA39" s="9"/>
      <c r="AB39" s="9"/>
    </row>
    <row r="40" spans="2:28" ht="19.5" customHeight="1" thickBot="1">
      <c r="B40" s="153" t="s">
        <v>45</v>
      </c>
      <c r="C40" s="154"/>
      <c r="D40" s="176">
        <v>2</v>
      </c>
      <c r="E40" s="128" t="s">
        <v>7</v>
      </c>
      <c r="F40" s="129"/>
      <c r="G40" s="148">
        <v>12</v>
      </c>
      <c r="H40" s="130" t="s">
        <v>31</v>
      </c>
      <c r="I40" s="150">
        <v>152</v>
      </c>
      <c r="J40" s="130" t="s">
        <v>14</v>
      </c>
      <c r="K40" s="129">
        <f>((I34/4+E39-F4)+(I39/4+E34-F4))/1000</f>
        <v>2.587</v>
      </c>
      <c r="L40" s="145">
        <f>D40</f>
        <v>2</v>
      </c>
      <c r="M40" s="131">
        <f>M37</f>
        <v>4.92</v>
      </c>
      <c r="N40" s="128">
        <f>ROUND(M40*1000/I40,)</f>
        <v>32</v>
      </c>
      <c r="O40" s="132">
        <f>G40*G40/162</f>
        <v>0.8888888888888888</v>
      </c>
      <c r="P40" s="133">
        <f>ROUNDUP(O40*N40*M40,-1)</f>
        <v>140</v>
      </c>
      <c r="Q40" s="9"/>
      <c r="R40" s="173"/>
      <c r="T40" s="9"/>
      <c r="U40" s="9"/>
      <c r="V40" s="9"/>
      <c r="W40" s="9"/>
      <c r="X40" s="9"/>
      <c r="Y40" s="9"/>
      <c r="Z40" s="9"/>
      <c r="AA40" s="9"/>
      <c r="AB40" s="9"/>
    </row>
    <row r="41" spans="2:28" ht="19.5" customHeight="1" thickBot="1">
      <c r="B41" s="153" t="s">
        <v>46</v>
      </c>
      <c r="C41" s="155"/>
      <c r="D41" s="177">
        <v>2</v>
      </c>
      <c r="E41" s="134" t="s">
        <v>8</v>
      </c>
      <c r="F41" s="135"/>
      <c r="G41" s="149">
        <v>12</v>
      </c>
      <c r="H41" s="136" t="s">
        <v>31</v>
      </c>
      <c r="I41" s="151">
        <v>152</v>
      </c>
      <c r="J41" s="136" t="s">
        <v>14</v>
      </c>
      <c r="K41" s="135">
        <f>K40</f>
        <v>2.587</v>
      </c>
      <c r="L41" s="96">
        <f>D41</f>
        <v>2</v>
      </c>
      <c r="M41" s="137">
        <f>M37</f>
        <v>4.92</v>
      </c>
      <c r="N41" s="134">
        <f>ROUND(M41*1000/I41,)</f>
        <v>32</v>
      </c>
      <c r="O41" s="138">
        <f>G41*G41/162</f>
        <v>0.8888888888888888</v>
      </c>
      <c r="P41" s="133">
        <f>ROUNDUP(O41*N41*M41,-1)</f>
        <v>140</v>
      </c>
      <c r="Q41" s="9"/>
      <c r="R41" s="173"/>
      <c r="T41" s="9"/>
      <c r="U41" s="9"/>
      <c r="V41" s="9"/>
      <c r="W41" s="9"/>
      <c r="X41" s="9"/>
      <c r="Y41" s="9"/>
      <c r="Z41" s="9"/>
      <c r="AA41" s="9"/>
      <c r="AB41" s="9"/>
    </row>
    <row r="42" spans="2:28" ht="19.5" customHeight="1" thickBot="1">
      <c r="B42" s="152" t="s">
        <v>15</v>
      </c>
      <c r="C42" s="156"/>
      <c r="D42" s="157">
        <v>4</v>
      </c>
      <c r="E42" s="158" t="s">
        <v>9</v>
      </c>
      <c r="F42" s="159"/>
      <c r="G42" s="160">
        <v>12</v>
      </c>
      <c r="H42" s="161" t="s">
        <v>31</v>
      </c>
      <c r="I42" s="162">
        <v>152</v>
      </c>
      <c r="J42" s="161" t="s">
        <v>14</v>
      </c>
      <c r="K42" s="163">
        <f>(2*200+J3*300)/1000</f>
        <v>1.771</v>
      </c>
      <c r="L42" s="94">
        <f>D42</f>
        <v>4</v>
      </c>
      <c r="M42" s="164">
        <f>M41</f>
        <v>4.92</v>
      </c>
      <c r="N42" s="158">
        <f>ROUND(M42*1000/I42,)</f>
        <v>32</v>
      </c>
      <c r="O42" s="165">
        <f>G42*G42/162</f>
        <v>0.8888888888888888</v>
      </c>
      <c r="P42" s="166">
        <f>ROUNDUP(O42*N42*M42,-1)</f>
        <v>140</v>
      </c>
      <c r="Q42" s="9"/>
      <c r="R42" s="173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>
      <c r="B43" s="167"/>
      <c r="C43" s="168"/>
      <c r="D43" s="168"/>
      <c r="E43" s="169"/>
      <c r="F43" s="169"/>
      <c r="G43" s="169"/>
      <c r="H43" s="169"/>
      <c r="I43" s="169"/>
      <c r="J43" s="169"/>
      <c r="K43" s="169"/>
      <c r="L43" s="169"/>
      <c r="M43" s="170" t="s">
        <v>62</v>
      </c>
      <c r="N43" s="170"/>
      <c r="O43" s="171"/>
      <c r="P43" s="171">
        <f>SUM(P26:P42)</f>
        <v>3700</v>
      </c>
      <c r="Q43" s="169" t="s">
        <v>63</v>
      </c>
      <c r="R43" s="172"/>
      <c r="T43" s="9"/>
      <c r="U43" s="9"/>
      <c r="V43" s="9"/>
      <c r="W43" s="9"/>
      <c r="X43" s="9"/>
      <c r="Y43" s="9"/>
      <c r="Z43" s="9"/>
      <c r="AA43" s="9"/>
      <c r="AB43" s="9"/>
    </row>
    <row r="44" spans="2:28" ht="19.5" customHeight="1">
      <c r="B44" s="7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>
        <f>P43/1000</f>
        <v>3.7</v>
      </c>
      <c r="Q44" s="9" t="s">
        <v>74</v>
      </c>
      <c r="R44" s="173"/>
      <c r="T44" s="9"/>
      <c r="U44" s="9"/>
      <c r="V44" s="9"/>
      <c r="W44" s="9"/>
      <c r="X44" s="9"/>
      <c r="Y44" s="9"/>
      <c r="Z44" s="9"/>
      <c r="AA44" s="9"/>
      <c r="AB44" s="9"/>
    </row>
    <row r="45" spans="2:28" ht="15" customHeight="1" thickBot="1">
      <c r="B45" s="7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9:28" ht="15" customHeight="1"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9:28" ht="15" customHeight="1"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9:28" ht="15" customHeight="1"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9:28" ht="15" customHeight="1"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9:28" ht="15" customHeight="1"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9:28" ht="15" customHeight="1"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9:28" ht="15" customHeight="1"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9:28" ht="15" customHeight="1"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9:28" ht="15" customHeight="1"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9:28" ht="15" customHeight="1"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9:28" ht="15" customHeight="1"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9:28" ht="15" customHeight="1"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9:28" ht="15" customHeight="1"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9:28" ht="15" customHeight="1"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9:28" ht="15" customHeight="1"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9:28" ht="15" customHeight="1"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9:28" ht="15" customHeight="1"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9:28" ht="15" customHeight="1">
      <c r="S63" s="9"/>
      <c r="T63" s="9"/>
      <c r="U63" s="9"/>
      <c r="V63" s="9"/>
      <c r="W63" s="9"/>
      <c r="X63" s="9"/>
      <c r="Y63" s="9"/>
      <c r="Z63" s="9"/>
      <c r="AA63" s="9"/>
      <c r="AB63" s="9"/>
    </row>
  </sheetData>
  <sheetProtection/>
  <protectedRanges>
    <protectedRange sqref="F3:G3 J3:K3 N3:O3 F4" name="Range1"/>
  </protectedRanges>
  <mergeCells count="27">
    <mergeCell ref="N3:O3"/>
    <mergeCell ref="F3:G3"/>
    <mergeCell ref="J3:K3"/>
    <mergeCell ref="C37:D37"/>
    <mergeCell ref="C28:D28"/>
    <mergeCell ref="C34:D34"/>
    <mergeCell ref="C26:D26"/>
    <mergeCell ref="C27:D27"/>
    <mergeCell ref="C36:D36"/>
    <mergeCell ref="C39:D39"/>
    <mergeCell ref="C21:D21"/>
    <mergeCell ref="G39:H39"/>
    <mergeCell ref="G34:H34"/>
    <mergeCell ref="G29:H29"/>
    <mergeCell ref="C24:D24"/>
    <mergeCell ref="C29:D29"/>
    <mergeCell ref="C33:D33"/>
    <mergeCell ref="B2:R2"/>
    <mergeCell ref="K39:L39"/>
    <mergeCell ref="F21:G21"/>
    <mergeCell ref="C38:D38"/>
    <mergeCell ref="Q3:R3"/>
    <mergeCell ref="K29:L29"/>
    <mergeCell ref="K34:L34"/>
    <mergeCell ref="D4:E4"/>
    <mergeCell ref="C31:D31"/>
    <mergeCell ref="C32:D32"/>
  </mergeCells>
  <printOptions/>
  <pageMargins left="0.5" right="0.25" top="0.5" bottom="0.5" header="0.5" footer="0.5"/>
  <pageSetup horizontalDpi="600" verticalDpi="600" orientation="portrait" paperSize="9" r:id="rId2"/>
  <ignoredErrors>
    <ignoredError sqref="M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6">
      <selection activeCell="K32" sqref="K32"/>
    </sheetView>
  </sheetViews>
  <sheetFormatPr defaultColWidth="9.140625" defaultRowHeight="22.5" customHeight="1"/>
  <cols>
    <col min="1" max="1" width="5.57421875" style="27" customWidth="1"/>
    <col min="2" max="2" width="4.8515625" style="27" customWidth="1"/>
    <col min="3" max="3" width="6.421875" style="27" customWidth="1"/>
    <col min="4" max="4" width="4.28125" style="27" customWidth="1"/>
    <col min="5" max="11" width="6.421875" style="27" customWidth="1"/>
    <col min="12" max="12" width="4.57421875" style="27" customWidth="1"/>
    <col min="13" max="13" width="6.28125" style="27" customWidth="1"/>
    <col min="14" max="14" width="4.8515625" style="27" customWidth="1"/>
    <col min="15" max="15" width="6.28125" style="27" customWidth="1"/>
    <col min="16" max="16" width="4.421875" style="27" customWidth="1"/>
    <col min="17" max="17" width="6.28125" style="27" customWidth="1"/>
    <col min="18" max="18" width="4.28125" style="27" customWidth="1"/>
    <col min="19" max="19" width="6.140625" style="27" customWidth="1"/>
    <col min="20" max="20" width="4.28125" style="27" customWidth="1"/>
    <col min="21" max="21" width="6.28125" style="27" customWidth="1"/>
    <col min="22" max="22" width="5.421875" style="27" customWidth="1"/>
    <col min="23" max="23" width="6.140625" style="27" customWidth="1"/>
    <col min="24" max="24" width="4.7109375" style="27" customWidth="1"/>
    <col min="25" max="25" width="6.28125" style="27" customWidth="1"/>
    <col min="26" max="26" width="5.00390625" style="27" customWidth="1"/>
    <col min="27" max="27" width="6.421875" style="27" customWidth="1"/>
    <col min="28" max="28" width="5.140625" style="27" customWidth="1"/>
    <col min="29" max="29" width="6.140625" style="27" customWidth="1"/>
    <col min="30" max="31" width="5.57421875" style="27" customWidth="1"/>
    <col min="32" max="16384" width="9.140625" style="27" customWidth="1"/>
  </cols>
  <sheetData>
    <row r="1" spans="1:31" ht="22.5" customHeight="1">
      <c r="A1" s="216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"/>
    </row>
    <row r="2" spans="1:31" ht="22.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"/>
    </row>
    <row r="3" spans="1:31" ht="42" customHeight="1" thickBot="1">
      <c r="A3" s="2"/>
      <c r="B3" s="217" t="s">
        <v>43</v>
      </c>
      <c r="C3" s="218"/>
      <c r="D3" s="218"/>
      <c r="E3" s="218"/>
      <c r="F3" s="218"/>
      <c r="G3" s="219"/>
      <c r="H3" s="218" t="s">
        <v>20</v>
      </c>
      <c r="I3" s="218"/>
      <c r="J3" s="218"/>
      <c r="K3" s="218"/>
      <c r="L3" s="205" t="s">
        <v>44</v>
      </c>
      <c r="M3" s="206"/>
      <c r="N3" s="206"/>
      <c r="O3" s="206"/>
      <c r="P3" s="207" t="s">
        <v>65</v>
      </c>
      <c r="Q3" s="208"/>
      <c r="R3" s="207" t="s">
        <v>46</v>
      </c>
      <c r="S3" s="208"/>
      <c r="T3" s="217" t="s">
        <v>41</v>
      </c>
      <c r="U3" s="218"/>
      <c r="V3" s="205" t="s">
        <v>51</v>
      </c>
      <c r="W3" s="209"/>
      <c r="X3" s="2"/>
      <c r="Y3" s="2"/>
      <c r="Z3" s="2"/>
      <c r="AA3" s="2"/>
      <c r="AB3" s="2"/>
      <c r="AC3" s="2"/>
      <c r="AD3" s="2"/>
      <c r="AE3" s="2"/>
    </row>
    <row r="4" spans="1:31" ht="22.5" customHeight="1" thickBot="1">
      <c r="A4" s="212" t="s">
        <v>42</v>
      </c>
      <c r="B4" s="220" t="s">
        <v>4</v>
      </c>
      <c r="C4" s="214"/>
      <c r="D4" s="214" t="s">
        <v>13</v>
      </c>
      <c r="E4" s="214"/>
      <c r="F4" s="214" t="s">
        <v>12</v>
      </c>
      <c r="G4" s="215"/>
      <c r="H4" s="224" t="s">
        <v>10</v>
      </c>
      <c r="I4" s="225"/>
      <c r="J4" s="225" t="s">
        <v>11</v>
      </c>
      <c r="K4" s="223"/>
      <c r="L4" s="222" t="s">
        <v>5</v>
      </c>
      <c r="M4" s="225"/>
      <c r="N4" s="225" t="s">
        <v>6</v>
      </c>
      <c r="O4" s="225"/>
      <c r="P4" s="225" t="s">
        <v>7</v>
      </c>
      <c r="Q4" s="227"/>
      <c r="R4" s="224" t="s">
        <v>8</v>
      </c>
      <c r="S4" s="223"/>
      <c r="T4" s="222" t="s">
        <v>9</v>
      </c>
      <c r="U4" s="223"/>
      <c r="V4" s="59" t="s">
        <v>54</v>
      </c>
      <c r="W4" s="60" t="s">
        <v>53</v>
      </c>
      <c r="Z4" s="226" t="s">
        <v>12</v>
      </c>
      <c r="AA4" s="226"/>
      <c r="AB4" s="221" t="s">
        <v>33</v>
      </c>
      <c r="AC4" s="221"/>
      <c r="AD4" s="221" t="s">
        <v>41</v>
      </c>
      <c r="AE4" s="221"/>
    </row>
    <row r="5" spans="1:31" ht="22.5" customHeight="1">
      <c r="A5" s="213"/>
      <c r="B5" s="32" t="s">
        <v>39</v>
      </c>
      <c r="C5" s="22" t="s">
        <v>40</v>
      </c>
      <c r="D5" s="8" t="s">
        <v>39</v>
      </c>
      <c r="E5" s="22" t="s">
        <v>40</v>
      </c>
      <c r="F5" s="8" t="s">
        <v>39</v>
      </c>
      <c r="G5" s="33" t="s">
        <v>40</v>
      </c>
      <c r="H5" s="16" t="s">
        <v>39</v>
      </c>
      <c r="I5" s="17" t="s">
        <v>40</v>
      </c>
      <c r="J5" s="1" t="s">
        <v>39</v>
      </c>
      <c r="K5" s="28" t="s">
        <v>40</v>
      </c>
      <c r="L5" s="6" t="s">
        <v>39</v>
      </c>
      <c r="M5" s="17" t="s">
        <v>40</v>
      </c>
      <c r="N5" s="1" t="s">
        <v>39</v>
      </c>
      <c r="O5" s="17" t="s">
        <v>40</v>
      </c>
      <c r="P5" s="1" t="s">
        <v>39</v>
      </c>
      <c r="Q5" s="39" t="s">
        <v>40</v>
      </c>
      <c r="R5" s="16" t="s">
        <v>39</v>
      </c>
      <c r="S5" s="28" t="s">
        <v>40</v>
      </c>
      <c r="T5" s="6" t="s">
        <v>39</v>
      </c>
      <c r="U5" s="28" t="s">
        <v>40</v>
      </c>
      <c r="V5" s="1" t="s">
        <v>27</v>
      </c>
      <c r="W5" s="34" t="s">
        <v>27</v>
      </c>
      <c r="Z5" s="1" t="s">
        <v>39</v>
      </c>
      <c r="AA5" s="17" t="s">
        <v>40</v>
      </c>
      <c r="AB5" s="1" t="s">
        <v>39</v>
      </c>
      <c r="AC5" s="17" t="s">
        <v>40</v>
      </c>
      <c r="AD5" s="1"/>
      <c r="AE5" s="17" t="s">
        <v>40</v>
      </c>
    </row>
    <row r="6" spans="1:31" ht="22.5" customHeight="1" thickBot="1">
      <c r="A6" s="61">
        <v>1</v>
      </c>
      <c r="B6" s="62">
        <v>2</v>
      </c>
      <c r="C6" s="63">
        <v>3</v>
      </c>
      <c r="D6" s="64">
        <v>4</v>
      </c>
      <c r="E6" s="63">
        <v>5</v>
      </c>
      <c r="F6" s="64">
        <v>6</v>
      </c>
      <c r="G6" s="65">
        <v>7</v>
      </c>
      <c r="H6" s="66">
        <v>8</v>
      </c>
      <c r="I6" s="63">
        <v>9</v>
      </c>
      <c r="J6" s="64">
        <v>10</v>
      </c>
      <c r="K6" s="67">
        <v>11</v>
      </c>
      <c r="L6" s="62">
        <v>12</v>
      </c>
      <c r="M6" s="63">
        <v>13</v>
      </c>
      <c r="N6" s="64">
        <v>14</v>
      </c>
      <c r="O6" s="63">
        <v>15</v>
      </c>
      <c r="P6" s="64">
        <v>16</v>
      </c>
      <c r="Q6" s="65">
        <v>17</v>
      </c>
      <c r="R6" s="66">
        <v>18</v>
      </c>
      <c r="S6" s="67">
        <v>19</v>
      </c>
      <c r="T6" s="62">
        <v>20</v>
      </c>
      <c r="U6" s="67">
        <v>21</v>
      </c>
      <c r="V6" s="62">
        <v>22</v>
      </c>
      <c r="W6" s="68">
        <v>23</v>
      </c>
      <c r="Z6" s="30">
        <v>20</v>
      </c>
      <c r="AA6" s="29">
        <v>21</v>
      </c>
      <c r="AB6" s="30">
        <v>22</v>
      </c>
      <c r="AC6" s="29">
        <v>23</v>
      </c>
      <c r="AD6" s="30">
        <v>24</v>
      </c>
      <c r="AE6" s="29">
        <v>25</v>
      </c>
    </row>
    <row r="7" spans="1:31" ht="22.5" customHeight="1">
      <c r="A7" s="54">
        <v>2</v>
      </c>
      <c r="B7" s="32">
        <v>10</v>
      </c>
      <c r="C7" s="8">
        <v>140</v>
      </c>
      <c r="D7" s="8">
        <v>12</v>
      </c>
      <c r="E7" s="8">
        <v>130</v>
      </c>
      <c r="F7" s="8">
        <v>10</v>
      </c>
      <c r="G7" s="7">
        <v>200</v>
      </c>
      <c r="H7" s="20">
        <v>10</v>
      </c>
      <c r="I7" s="8">
        <v>160</v>
      </c>
      <c r="J7" s="8">
        <v>10</v>
      </c>
      <c r="K7" s="19">
        <v>140</v>
      </c>
      <c r="L7" s="32">
        <v>10</v>
      </c>
      <c r="M7" s="8">
        <v>140</v>
      </c>
      <c r="N7" s="8">
        <v>10</v>
      </c>
      <c r="O7" s="8">
        <v>200</v>
      </c>
      <c r="P7" s="8">
        <v>10</v>
      </c>
      <c r="Q7" s="7">
        <v>95</v>
      </c>
      <c r="R7" s="20">
        <v>8</v>
      </c>
      <c r="S7" s="19">
        <v>140</v>
      </c>
      <c r="T7" s="69">
        <v>8</v>
      </c>
      <c r="U7" s="60">
        <v>150</v>
      </c>
      <c r="V7" s="69">
        <v>250</v>
      </c>
      <c r="W7" s="60">
        <v>250</v>
      </c>
      <c r="Z7" s="1">
        <v>10</v>
      </c>
      <c r="AA7" s="1">
        <v>200</v>
      </c>
      <c r="AB7" s="1"/>
      <c r="AC7" s="1"/>
      <c r="AD7" s="1"/>
      <c r="AE7" s="1"/>
    </row>
    <row r="8" spans="1:31" ht="22.5" customHeight="1">
      <c r="A8" s="31">
        <v>3</v>
      </c>
      <c r="B8" s="6">
        <v>10</v>
      </c>
      <c r="C8" s="1">
        <v>160</v>
      </c>
      <c r="D8" s="1">
        <v>16</v>
      </c>
      <c r="E8" s="1">
        <v>160</v>
      </c>
      <c r="F8" s="1">
        <v>10</v>
      </c>
      <c r="G8" s="34">
        <v>200</v>
      </c>
      <c r="H8" s="16">
        <v>16</v>
      </c>
      <c r="I8" s="1">
        <v>180</v>
      </c>
      <c r="J8" s="1">
        <v>12</v>
      </c>
      <c r="K8" s="4">
        <v>180</v>
      </c>
      <c r="L8" s="6">
        <v>16</v>
      </c>
      <c r="M8" s="1">
        <v>160</v>
      </c>
      <c r="N8" s="1">
        <v>10</v>
      </c>
      <c r="O8" s="1">
        <v>200</v>
      </c>
      <c r="P8" s="1">
        <v>16</v>
      </c>
      <c r="Q8" s="34">
        <v>160</v>
      </c>
      <c r="R8" s="16">
        <v>10</v>
      </c>
      <c r="S8" s="4">
        <v>180</v>
      </c>
      <c r="T8" s="6">
        <v>8</v>
      </c>
      <c r="U8" s="34">
        <v>150</v>
      </c>
      <c r="V8" s="6">
        <v>300</v>
      </c>
      <c r="W8" s="34">
        <v>400</v>
      </c>
      <c r="Z8" s="1">
        <v>10</v>
      </c>
      <c r="AA8" s="1">
        <v>200</v>
      </c>
      <c r="AB8" s="1"/>
      <c r="AC8" s="1"/>
      <c r="AD8" s="1"/>
      <c r="AE8" s="1"/>
    </row>
    <row r="9" spans="1:31" ht="22.5" customHeight="1">
      <c r="A9" s="41">
        <v>4</v>
      </c>
      <c r="B9" s="42">
        <v>10</v>
      </c>
      <c r="C9" s="18">
        <v>155</v>
      </c>
      <c r="D9" s="18">
        <v>16</v>
      </c>
      <c r="E9" s="18">
        <v>155</v>
      </c>
      <c r="F9" s="18">
        <v>10</v>
      </c>
      <c r="G9" s="43">
        <v>200</v>
      </c>
      <c r="H9" s="44">
        <v>12</v>
      </c>
      <c r="I9" s="18">
        <v>155</v>
      </c>
      <c r="J9" s="18">
        <v>10</v>
      </c>
      <c r="K9" s="46">
        <v>155</v>
      </c>
      <c r="L9" s="42">
        <v>12</v>
      </c>
      <c r="M9" s="18">
        <v>155</v>
      </c>
      <c r="N9" s="18">
        <v>10</v>
      </c>
      <c r="O9" s="18">
        <v>200</v>
      </c>
      <c r="P9" s="18">
        <v>16</v>
      </c>
      <c r="Q9" s="43">
        <v>155</v>
      </c>
      <c r="R9" s="44">
        <v>10</v>
      </c>
      <c r="S9" s="46">
        <v>155</v>
      </c>
      <c r="T9" s="42">
        <v>8</v>
      </c>
      <c r="U9" s="43">
        <v>150</v>
      </c>
      <c r="V9" s="6">
        <v>350</v>
      </c>
      <c r="W9" s="34">
        <v>450</v>
      </c>
      <c r="Z9" s="1">
        <v>10</v>
      </c>
      <c r="AA9" s="1">
        <v>200</v>
      </c>
      <c r="AB9" s="1"/>
      <c r="AC9" s="1"/>
      <c r="AD9" s="1"/>
      <c r="AE9" s="1"/>
    </row>
    <row r="10" spans="1:23" ht="22.5" customHeight="1" thickBot="1">
      <c r="A10" s="45">
        <v>5</v>
      </c>
      <c r="B10" s="35">
        <v>10</v>
      </c>
      <c r="C10" s="36">
        <v>160</v>
      </c>
      <c r="D10" s="36">
        <v>16</v>
      </c>
      <c r="E10" s="36">
        <v>160</v>
      </c>
      <c r="F10" s="36">
        <v>12</v>
      </c>
      <c r="G10" s="37">
        <v>160</v>
      </c>
      <c r="H10" s="40">
        <v>16</v>
      </c>
      <c r="I10" s="36">
        <v>160</v>
      </c>
      <c r="J10" s="36">
        <v>12</v>
      </c>
      <c r="K10" s="38">
        <v>160</v>
      </c>
      <c r="L10" s="35">
        <v>16</v>
      </c>
      <c r="M10" s="36">
        <v>160</v>
      </c>
      <c r="N10" s="36">
        <v>12</v>
      </c>
      <c r="O10" s="36">
        <v>200</v>
      </c>
      <c r="P10" s="36">
        <v>16</v>
      </c>
      <c r="Q10" s="37">
        <v>160</v>
      </c>
      <c r="R10" s="40">
        <v>10</v>
      </c>
      <c r="S10" s="38">
        <v>160</v>
      </c>
      <c r="T10" s="35">
        <v>8</v>
      </c>
      <c r="U10" s="37">
        <v>150</v>
      </c>
      <c r="V10" s="35">
        <v>450</v>
      </c>
      <c r="W10" s="37">
        <v>500</v>
      </c>
    </row>
    <row r="14" spans="2:11" ht="22.5" customHeight="1">
      <c r="B14" s="211" t="s">
        <v>47</v>
      </c>
      <c r="C14" s="211"/>
      <c r="D14" s="210" t="s">
        <v>48</v>
      </c>
      <c r="E14" s="210"/>
      <c r="F14" s="210" t="s">
        <v>49</v>
      </c>
      <c r="G14" s="210"/>
      <c r="H14" s="210" t="s">
        <v>50</v>
      </c>
      <c r="I14" s="210"/>
      <c r="J14" s="210"/>
      <c r="K14" s="210"/>
    </row>
    <row r="15" spans="1:9" ht="22.5" customHeight="1">
      <c r="A15" s="1" t="s">
        <v>4</v>
      </c>
      <c r="B15" s="1">
        <v>10</v>
      </c>
      <c r="C15" s="1">
        <v>140</v>
      </c>
      <c r="D15" s="1">
        <v>10</v>
      </c>
      <c r="E15" s="1">
        <v>190</v>
      </c>
      <c r="F15" s="1">
        <v>10</v>
      </c>
      <c r="G15" s="1">
        <v>155</v>
      </c>
      <c r="H15" s="1">
        <v>10</v>
      </c>
      <c r="I15" s="1">
        <v>160</v>
      </c>
    </row>
    <row r="16" spans="1:9" ht="22.5" customHeight="1">
      <c r="A16" s="1" t="s">
        <v>13</v>
      </c>
      <c r="B16" s="1">
        <v>12</v>
      </c>
      <c r="C16" s="1">
        <v>130</v>
      </c>
      <c r="D16" s="1">
        <v>12</v>
      </c>
      <c r="E16" s="1">
        <v>120</v>
      </c>
      <c r="F16" s="1">
        <v>16</v>
      </c>
      <c r="G16" s="1">
        <v>155</v>
      </c>
      <c r="H16" s="1">
        <v>16</v>
      </c>
      <c r="I16" s="1">
        <v>160</v>
      </c>
    </row>
    <row r="17" spans="1:9" ht="22.5" customHeight="1">
      <c r="A17" s="1" t="s">
        <v>5</v>
      </c>
      <c r="B17" s="1">
        <v>10</v>
      </c>
      <c r="C17" s="1">
        <v>140</v>
      </c>
      <c r="D17" s="1">
        <v>12</v>
      </c>
      <c r="E17" s="1">
        <v>190</v>
      </c>
      <c r="F17" s="1">
        <v>12</v>
      </c>
      <c r="G17" s="1">
        <v>155</v>
      </c>
      <c r="H17" s="1">
        <v>16</v>
      </c>
      <c r="I17" s="1">
        <v>160</v>
      </c>
    </row>
    <row r="18" spans="1:9" ht="22.5" customHeight="1">
      <c r="A18" s="1" t="s">
        <v>6</v>
      </c>
      <c r="B18" s="1">
        <v>10</v>
      </c>
      <c r="C18" s="1">
        <v>200</v>
      </c>
      <c r="D18" s="1">
        <v>10</v>
      </c>
      <c r="E18" s="1">
        <v>200</v>
      </c>
      <c r="F18" s="1">
        <v>10</v>
      </c>
      <c r="G18" s="1">
        <v>200</v>
      </c>
      <c r="H18" s="1">
        <v>12</v>
      </c>
      <c r="I18" s="1">
        <v>200</v>
      </c>
    </row>
    <row r="19" spans="1:9" ht="22.5" customHeight="1">
      <c r="A19" s="1" t="s">
        <v>7</v>
      </c>
      <c r="B19" s="1">
        <v>10</v>
      </c>
      <c r="C19" s="1">
        <v>95</v>
      </c>
      <c r="D19" s="1">
        <v>10</v>
      </c>
      <c r="E19" s="1">
        <v>95</v>
      </c>
      <c r="F19" s="1">
        <v>16</v>
      </c>
      <c r="G19" s="1">
        <v>155</v>
      </c>
      <c r="H19" s="1">
        <v>16</v>
      </c>
      <c r="I19" s="1">
        <v>160</v>
      </c>
    </row>
    <row r="20" spans="1:9" ht="22.5" customHeight="1">
      <c r="A20" s="1" t="s">
        <v>8</v>
      </c>
      <c r="B20" s="1">
        <v>8</v>
      </c>
      <c r="C20" s="1">
        <v>140</v>
      </c>
      <c r="D20" s="1">
        <v>8</v>
      </c>
      <c r="E20" s="1">
        <v>190</v>
      </c>
      <c r="F20" s="1">
        <v>10</v>
      </c>
      <c r="G20" s="1">
        <v>155</v>
      </c>
      <c r="H20" s="1">
        <v>10</v>
      </c>
      <c r="I20" s="1">
        <v>160</v>
      </c>
    </row>
    <row r="21" spans="1:9" ht="22.5" customHeight="1">
      <c r="A21" s="1" t="s">
        <v>9</v>
      </c>
      <c r="B21" s="1">
        <v>8</v>
      </c>
      <c r="C21" s="1">
        <v>150</v>
      </c>
      <c r="D21" s="1">
        <v>8</v>
      </c>
      <c r="E21" s="1">
        <v>150</v>
      </c>
      <c r="F21" s="1">
        <v>8</v>
      </c>
      <c r="G21" s="1">
        <v>150</v>
      </c>
      <c r="H21" s="1">
        <v>8</v>
      </c>
      <c r="I21" s="1">
        <v>150</v>
      </c>
    </row>
    <row r="22" spans="1:12" ht="22.5" customHeight="1">
      <c r="A22" s="1" t="s">
        <v>10</v>
      </c>
      <c r="B22" s="1">
        <v>10</v>
      </c>
      <c r="C22" s="1">
        <v>160</v>
      </c>
      <c r="D22" s="1">
        <v>10</v>
      </c>
      <c r="E22" s="1">
        <v>150</v>
      </c>
      <c r="F22" s="1">
        <v>12</v>
      </c>
      <c r="G22" s="1">
        <v>155</v>
      </c>
      <c r="H22" s="1">
        <v>16</v>
      </c>
      <c r="I22" s="1">
        <v>160</v>
      </c>
      <c r="L22" s="48"/>
    </row>
    <row r="23" spans="1:9" ht="22.5" customHeight="1">
      <c r="A23" s="1" t="s">
        <v>11</v>
      </c>
      <c r="B23" s="1">
        <v>10</v>
      </c>
      <c r="C23" s="1">
        <v>140</v>
      </c>
      <c r="D23" s="1">
        <v>10</v>
      </c>
      <c r="E23" s="1">
        <v>190</v>
      </c>
      <c r="F23" s="1">
        <v>10</v>
      </c>
      <c r="G23" s="1">
        <v>155</v>
      </c>
      <c r="H23" s="1">
        <v>12</v>
      </c>
      <c r="I23" s="1">
        <v>160</v>
      </c>
    </row>
    <row r="24" spans="1:9" ht="22.5" customHeight="1">
      <c r="A24" s="1" t="s">
        <v>12</v>
      </c>
      <c r="B24" s="1">
        <v>10</v>
      </c>
      <c r="C24" s="1">
        <v>200</v>
      </c>
      <c r="D24" s="1">
        <v>10</v>
      </c>
      <c r="E24" s="1">
        <v>200</v>
      </c>
      <c r="F24" s="1">
        <v>10</v>
      </c>
      <c r="G24" s="1">
        <v>200</v>
      </c>
      <c r="H24" s="1">
        <v>10</v>
      </c>
      <c r="I24" s="1">
        <v>200</v>
      </c>
    </row>
    <row r="25" spans="1:9" ht="22.5" customHeight="1">
      <c r="A25" s="49"/>
      <c r="B25" s="50" t="s">
        <v>34</v>
      </c>
      <c r="C25" s="51"/>
      <c r="D25" s="52" t="s">
        <v>34</v>
      </c>
      <c r="E25" s="21"/>
      <c r="F25" s="52" t="s">
        <v>34</v>
      </c>
      <c r="G25" s="53"/>
      <c r="H25" s="52" t="s">
        <v>34</v>
      </c>
      <c r="I25" s="21"/>
    </row>
    <row r="26" spans="1:9" ht="22.5" customHeight="1">
      <c r="A26" s="47" t="s">
        <v>53</v>
      </c>
      <c r="B26" s="24" t="s">
        <v>35</v>
      </c>
      <c r="C26" s="5">
        <v>250</v>
      </c>
      <c r="D26" s="24" t="s">
        <v>35</v>
      </c>
      <c r="E26" s="5">
        <v>400</v>
      </c>
      <c r="F26" s="24" t="s">
        <v>35</v>
      </c>
      <c r="G26" s="5">
        <v>450</v>
      </c>
      <c r="H26" s="24" t="s">
        <v>35</v>
      </c>
      <c r="I26" s="5">
        <v>500</v>
      </c>
    </row>
    <row r="27" spans="1:9" ht="22.5" customHeight="1">
      <c r="A27" s="47"/>
      <c r="B27" s="24" t="s">
        <v>37</v>
      </c>
      <c r="C27" s="5">
        <v>2250</v>
      </c>
      <c r="D27" s="24" t="s">
        <v>37</v>
      </c>
      <c r="E27" s="5">
        <v>3400</v>
      </c>
      <c r="F27" s="4" t="s">
        <v>37</v>
      </c>
      <c r="G27" s="5">
        <v>4450</v>
      </c>
      <c r="H27" s="24" t="s">
        <v>37</v>
      </c>
      <c r="I27" s="5">
        <v>5500</v>
      </c>
    </row>
    <row r="28" spans="1:9" ht="22.5" customHeight="1">
      <c r="A28" s="27" t="s">
        <v>52</v>
      </c>
      <c r="B28" s="25" t="s">
        <v>36</v>
      </c>
      <c r="C28" s="26">
        <v>250</v>
      </c>
      <c r="D28" s="25" t="s">
        <v>36</v>
      </c>
      <c r="E28" s="26">
        <v>300</v>
      </c>
      <c r="F28" s="25" t="s">
        <v>36</v>
      </c>
      <c r="G28" s="26">
        <v>350</v>
      </c>
      <c r="H28" s="25" t="s">
        <v>36</v>
      </c>
      <c r="I28" s="26">
        <v>400</v>
      </c>
    </row>
    <row r="29" spans="2:9" ht="22.5" customHeight="1">
      <c r="B29" s="25" t="s">
        <v>3</v>
      </c>
      <c r="C29" s="26">
        <v>2250</v>
      </c>
      <c r="D29" s="25" t="s">
        <v>3</v>
      </c>
      <c r="E29" s="26">
        <v>3300</v>
      </c>
      <c r="F29" s="25" t="s">
        <v>3</v>
      </c>
      <c r="G29" s="26">
        <v>4350</v>
      </c>
      <c r="H29" s="25" t="s">
        <v>3</v>
      </c>
      <c r="I29" s="26">
        <v>5400</v>
      </c>
    </row>
  </sheetData>
  <sheetProtection/>
  <mergeCells count="27">
    <mergeCell ref="AB4:AC4"/>
    <mergeCell ref="T4:U4"/>
    <mergeCell ref="H4:I4"/>
    <mergeCell ref="J4:K4"/>
    <mergeCell ref="Z4:AA4"/>
    <mergeCell ref="L4:M4"/>
    <mergeCell ref="N4:O4"/>
    <mergeCell ref="P4:Q4"/>
    <mergeCell ref="R4:S4"/>
    <mergeCell ref="A4:A5"/>
    <mergeCell ref="F4:G4"/>
    <mergeCell ref="A1:AD2"/>
    <mergeCell ref="B3:G3"/>
    <mergeCell ref="H3:K3"/>
    <mergeCell ref="R3:S3"/>
    <mergeCell ref="T3:U3"/>
    <mergeCell ref="B4:C4"/>
    <mergeCell ref="D4:E4"/>
    <mergeCell ref="AD4:AE4"/>
    <mergeCell ref="L3:O3"/>
    <mergeCell ref="P3:Q3"/>
    <mergeCell ref="V3:W3"/>
    <mergeCell ref="J14:K14"/>
    <mergeCell ref="B14:C14"/>
    <mergeCell ref="D14:E14"/>
    <mergeCell ref="F14:G14"/>
    <mergeCell ref="H14:I14"/>
  </mergeCells>
  <printOptions/>
  <pageMargins left="0.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 Saeed</dc:creator>
  <cp:keywords/>
  <dc:description/>
  <cp:lastModifiedBy>Zain Saeed</cp:lastModifiedBy>
  <cp:lastPrinted>2014-03-04T15:28:23Z</cp:lastPrinted>
  <dcterms:created xsi:type="dcterms:W3CDTF">1996-10-14T23:33:28Z</dcterms:created>
  <dcterms:modified xsi:type="dcterms:W3CDTF">2014-03-04T16:19:47Z</dcterms:modified>
  <cp:category/>
  <cp:version/>
  <cp:contentType/>
  <cp:contentStatus/>
</cp:coreProperties>
</file>